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barnes\Documents\Reports\2025\6 - June\CM Willie Davis\"/>
    </mc:Choice>
  </mc:AlternateContent>
  <xr:revisionPtr revIDLastSave="0" documentId="13_ncr:1_{9C4E7B53-2882-486B-A24E-0613DA82D929}" xr6:coauthVersionLast="47" xr6:coauthVersionMax="47" xr10:uidLastSave="{00000000-0000-0000-0000-000000000000}"/>
  <workbookProtection workbookAlgorithmName="SHA-512" workbookHashValue="h3i6EdRTmedMZpDsV8/Pwy4oQ2LR1xBZxebwLw4AsxFzn5Qxika02RP+BUANv3rwOtNszcT4M/In2EZRGBKMpg==" workbookSaltValue="XzcN1U2KbjwmAuWYmmDYWA==" workbookSpinCount="100000" lockStructure="1"/>
  <bookViews>
    <workbookView xWindow="-28920" yWindow="585" windowWidth="29040" windowHeight="15720" tabRatio="630" firstSheet="3" activeTab="6" xr2:uid="{00000000-000D-0000-FFFF-FFFF00000000}"/>
  </bookViews>
  <sheets>
    <sheet name="NIBRS Code Definitions" sheetId="1" r:id="rId1"/>
    <sheet name="HPD NIBRS Report Agg" sheetId="2" r:id="rId2"/>
    <sheet name="TXDPS NIBRS Weapons Agg" sheetId="3" r:id="rId3"/>
    <sheet name="TXDPS NIBRS Victim Ages Agg" sheetId="4" r:id="rId4"/>
    <sheet name="TXDPS NIBRS Offender Ages Agg" sheetId="5" r:id="rId5"/>
    <sheet name="TXDPS NIBRS Off Race Ethni Agg" sheetId="6" r:id="rId6"/>
    <sheet name="TXDPS NIBRS Vict Race Ethni Agg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3" l="1"/>
  <c r="W35" i="2"/>
  <c r="W36" i="2"/>
  <c r="W37" i="2"/>
  <c r="W38" i="2"/>
  <c r="W39" i="2"/>
  <c r="W40" i="2"/>
  <c r="W41" i="2"/>
  <c r="W42" i="2"/>
  <c r="W43" i="2"/>
  <c r="W44" i="2"/>
  <c r="W45" i="2"/>
  <c r="W46" i="2"/>
  <c r="W34" i="2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W20" i="2"/>
  <c r="W21" i="2"/>
  <c r="W22" i="2"/>
  <c r="W23" i="2"/>
  <c r="W24" i="2"/>
  <c r="W25" i="2"/>
  <c r="W26" i="2"/>
  <c r="W27" i="2"/>
  <c r="W28" i="2"/>
  <c r="Y43" i="2" s="1"/>
  <c r="W29" i="2"/>
  <c r="X29" i="2" s="1"/>
  <c r="W30" i="2"/>
  <c r="Y30" i="2" s="1"/>
  <c r="W31" i="2"/>
  <c r="X46" i="2" s="1"/>
  <c r="W19" i="2"/>
  <c r="T20" i="2"/>
  <c r="T21" i="2"/>
  <c r="T22" i="2"/>
  <c r="U22" i="2" s="1"/>
  <c r="T23" i="2"/>
  <c r="T24" i="2"/>
  <c r="T25" i="2"/>
  <c r="T26" i="2"/>
  <c r="T27" i="2"/>
  <c r="T28" i="2"/>
  <c r="T29" i="2"/>
  <c r="T30" i="2"/>
  <c r="T31" i="2"/>
  <c r="T19" i="2"/>
  <c r="T13" i="2"/>
  <c r="W5" i="2"/>
  <c r="W6" i="2"/>
  <c r="W7" i="2"/>
  <c r="W8" i="2"/>
  <c r="W9" i="2"/>
  <c r="W10" i="2"/>
  <c r="W11" i="2"/>
  <c r="W12" i="2"/>
  <c r="W13" i="2"/>
  <c r="W14" i="2"/>
  <c r="W15" i="2"/>
  <c r="W16" i="2"/>
  <c r="X31" i="2" s="1"/>
  <c r="W4" i="2"/>
  <c r="T16" i="2"/>
  <c r="T5" i="2"/>
  <c r="T6" i="2"/>
  <c r="T7" i="2"/>
  <c r="T8" i="2"/>
  <c r="T9" i="2"/>
  <c r="T10" i="2"/>
  <c r="T11" i="2"/>
  <c r="T12" i="2"/>
  <c r="T14" i="2"/>
  <c r="T15" i="2"/>
  <c r="T4" i="2"/>
  <c r="U52" i="3"/>
  <c r="Y52" i="3" s="1"/>
  <c r="U53" i="3"/>
  <c r="U54" i="3"/>
  <c r="U55" i="3"/>
  <c r="U56" i="3"/>
  <c r="U57" i="3"/>
  <c r="U51" i="3"/>
  <c r="U43" i="3"/>
  <c r="U44" i="3"/>
  <c r="Z53" i="3" s="1"/>
  <c r="U45" i="3"/>
  <c r="Z54" i="3" s="1"/>
  <c r="U46" i="3"/>
  <c r="Z55" i="3" s="1"/>
  <c r="U47" i="3"/>
  <c r="Z47" i="3" s="1"/>
  <c r="U48" i="3"/>
  <c r="U42" i="3"/>
  <c r="V42" i="3" s="1"/>
  <c r="U34" i="3"/>
  <c r="U35" i="3"/>
  <c r="U36" i="3"/>
  <c r="U37" i="3"/>
  <c r="U38" i="3"/>
  <c r="U39" i="3"/>
  <c r="U33" i="3"/>
  <c r="T57" i="3"/>
  <c r="T52" i="3"/>
  <c r="T53" i="3"/>
  <c r="T54" i="3"/>
  <c r="T55" i="3"/>
  <c r="X55" i="3" s="1"/>
  <c r="T56" i="3"/>
  <c r="X56" i="3" s="1"/>
  <c r="T51" i="3"/>
  <c r="W51" i="3" s="1"/>
  <c r="T43" i="3"/>
  <c r="T44" i="3"/>
  <c r="T45" i="3"/>
  <c r="T46" i="3"/>
  <c r="T47" i="3"/>
  <c r="T48" i="3"/>
  <c r="T42" i="3"/>
  <c r="T34" i="3"/>
  <c r="T35" i="3"/>
  <c r="T36" i="3"/>
  <c r="T37" i="3"/>
  <c r="T38" i="3"/>
  <c r="T33" i="3"/>
  <c r="X42" i="3" s="1"/>
  <c r="Y54" i="3"/>
  <c r="T4" i="3"/>
  <c r="U23" i="3"/>
  <c r="V23" i="3" s="1"/>
  <c r="U24" i="3"/>
  <c r="V24" i="3" s="1"/>
  <c r="U25" i="3"/>
  <c r="U26" i="3"/>
  <c r="V26" i="3" s="1"/>
  <c r="U27" i="3"/>
  <c r="U22" i="3"/>
  <c r="T23" i="3"/>
  <c r="T24" i="3"/>
  <c r="T25" i="3"/>
  <c r="T26" i="3"/>
  <c r="T27" i="3"/>
  <c r="T22" i="3"/>
  <c r="U13" i="3"/>
  <c r="Z22" i="3" s="1"/>
  <c r="T13" i="3"/>
  <c r="U14" i="3"/>
  <c r="U15" i="3"/>
  <c r="U16" i="3"/>
  <c r="Y25" i="3" s="1"/>
  <c r="U17" i="3"/>
  <c r="U18" i="3"/>
  <c r="T14" i="3"/>
  <c r="T15" i="3"/>
  <c r="T16" i="3"/>
  <c r="T17" i="3"/>
  <c r="T18" i="3"/>
  <c r="U5" i="3"/>
  <c r="U6" i="3"/>
  <c r="U7" i="3"/>
  <c r="U8" i="3"/>
  <c r="U9" i="3"/>
  <c r="U4" i="3"/>
  <c r="T7" i="3"/>
  <c r="T5" i="3"/>
  <c r="T6" i="3"/>
  <c r="T8" i="3"/>
  <c r="T9" i="3"/>
  <c r="X41" i="2" l="1"/>
  <c r="Y37" i="2"/>
  <c r="V39" i="2"/>
  <c r="Y36" i="2"/>
  <c r="X35" i="2"/>
  <c r="Y29" i="2"/>
  <c r="U30" i="2"/>
  <c r="V19" i="2"/>
  <c r="X28" i="2"/>
  <c r="Y44" i="2"/>
  <c r="Y45" i="2"/>
  <c r="Y46" i="2"/>
  <c r="U31" i="2"/>
  <c r="U21" i="2"/>
  <c r="U20" i="2"/>
  <c r="Y31" i="2"/>
  <c r="V52" i="3"/>
  <c r="Z23" i="3"/>
  <c r="V27" i="3"/>
  <c r="Y24" i="3"/>
  <c r="Z52" i="3"/>
  <c r="X26" i="3"/>
  <c r="T28" i="3"/>
  <c r="W24" i="3"/>
  <c r="V25" i="3"/>
  <c r="X53" i="3"/>
  <c r="X44" i="3"/>
  <c r="V34" i="2"/>
  <c r="X25" i="2"/>
  <c r="X24" i="2"/>
  <c r="X23" i="2"/>
  <c r="X30" i="2"/>
  <c r="X40" i="2"/>
  <c r="V24" i="2"/>
  <c r="X22" i="2"/>
  <c r="V23" i="2"/>
  <c r="X38" i="2"/>
  <c r="V22" i="2"/>
  <c r="V21" i="2"/>
  <c r="X27" i="2"/>
  <c r="V20" i="2"/>
  <c r="X26" i="2"/>
  <c r="U37" i="2"/>
  <c r="U36" i="2"/>
  <c r="Y24" i="2"/>
  <c r="U27" i="2"/>
  <c r="Y23" i="2"/>
  <c r="U25" i="2"/>
  <c r="Y27" i="2"/>
  <c r="U23" i="2"/>
  <c r="Y25" i="2"/>
  <c r="Y22" i="3"/>
  <c r="Z18" i="3"/>
  <c r="Y23" i="3"/>
  <c r="Y53" i="3"/>
  <c r="Z45" i="3"/>
  <c r="Z13" i="3"/>
  <c r="Y16" i="3"/>
  <c r="Z44" i="3"/>
  <c r="Z25" i="3"/>
  <c r="Y43" i="3"/>
  <c r="Y55" i="3"/>
  <c r="Z46" i="3"/>
  <c r="V18" i="3"/>
  <c r="V43" i="3"/>
  <c r="Z42" i="3"/>
  <c r="W55" i="3"/>
  <c r="X43" i="3"/>
  <c r="W26" i="3"/>
  <c r="X25" i="3"/>
  <c r="W13" i="3"/>
  <c r="V8" i="3"/>
  <c r="W14" i="3"/>
  <c r="W42" i="3"/>
  <c r="W45" i="3"/>
  <c r="W44" i="3"/>
  <c r="X34" i="2"/>
  <c r="Y38" i="2"/>
  <c r="V43" i="2"/>
  <c r="V41" i="2"/>
  <c r="V36" i="2"/>
  <c r="Y39" i="2"/>
  <c r="V35" i="2"/>
  <c r="V26" i="2"/>
  <c r="V46" i="2"/>
  <c r="V27" i="2"/>
  <c r="V25" i="2"/>
  <c r="Y26" i="2"/>
  <c r="V45" i="2"/>
  <c r="X42" i="2"/>
  <c r="U29" i="2"/>
  <c r="V38" i="2"/>
  <c r="U24" i="2"/>
  <c r="U44" i="2"/>
  <c r="Y41" i="2"/>
  <c r="U28" i="2"/>
  <c r="U42" i="2"/>
  <c r="V40" i="2"/>
  <c r="X21" i="2"/>
  <c r="X20" i="2"/>
  <c r="U26" i="2"/>
  <c r="U35" i="2"/>
  <c r="U43" i="2"/>
  <c r="Y19" i="2"/>
  <c r="X19" i="2"/>
  <c r="Y28" i="2"/>
  <c r="V31" i="2"/>
  <c r="Y22" i="2"/>
  <c r="V30" i="2"/>
  <c r="Y21" i="2"/>
  <c r="U19" i="2"/>
  <c r="V29" i="2"/>
  <c r="Y20" i="2"/>
  <c r="V28" i="2"/>
  <c r="V53" i="3"/>
  <c r="Z26" i="3"/>
  <c r="Z27" i="3"/>
  <c r="Z57" i="3"/>
  <c r="Y15" i="3"/>
  <c r="Z24" i="3"/>
  <c r="Z51" i="3"/>
  <c r="Z56" i="3"/>
  <c r="Y26" i="3"/>
  <c r="Y27" i="3"/>
  <c r="Z43" i="3"/>
  <c r="V37" i="3"/>
  <c r="V38" i="3"/>
  <c r="V34" i="3"/>
  <c r="X22" i="3"/>
  <c r="W22" i="3"/>
  <c r="X51" i="3"/>
  <c r="W25" i="3"/>
  <c r="V44" i="3"/>
  <c r="X24" i="3"/>
  <c r="V13" i="3"/>
  <c r="W23" i="3"/>
  <c r="W27" i="3"/>
  <c r="X52" i="3"/>
  <c r="W54" i="3"/>
  <c r="W53" i="3"/>
  <c r="X23" i="3"/>
  <c r="X27" i="3"/>
  <c r="X45" i="3"/>
  <c r="V39" i="3"/>
  <c r="W17" i="3"/>
  <c r="W15" i="3"/>
  <c r="X47" i="3"/>
  <c r="V36" i="3"/>
  <c r="X46" i="3"/>
  <c r="Y40" i="2"/>
  <c r="V44" i="2"/>
  <c r="U45" i="2"/>
  <c r="X36" i="2"/>
  <c r="Y34" i="2"/>
  <c r="U40" i="2"/>
  <c r="Y42" i="2"/>
  <c r="X37" i="2"/>
  <c r="X45" i="2"/>
  <c r="U39" i="2"/>
  <c r="V42" i="2"/>
  <c r="V37" i="2"/>
  <c r="X43" i="2"/>
  <c r="Y35" i="2"/>
  <c r="U41" i="2"/>
  <c r="X39" i="2"/>
  <c r="U38" i="2"/>
  <c r="U46" i="2"/>
  <c r="X44" i="2"/>
  <c r="U34" i="2"/>
  <c r="Y56" i="3"/>
  <c r="Y46" i="3"/>
  <c r="V55" i="3"/>
  <c r="Y57" i="3"/>
  <c r="V57" i="3"/>
  <c r="X48" i="3"/>
  <c r="W48" i="3"/>
  <c r="Z48" i="3"/>
  <c r="Y48" i="3"/>
  <c r="V48" i="3"/>
  <c r="X57" i="3"/>
  <c r="W57" i="3"/>
  <c r="Y44" i="3"/>
  <c r="V51" i="3"/>
  <c r="Y42" i="3"/>
  <c r="W47" i="3"/>
  <c r="Y51" i="3"/>
  <c r="V56" i="3"/>
  <c r="W56" i="3"/>
  <c r="V54" i="3"/>
  <c r="W43" i="3"/>
  <c r="Y45" i="3"/>
  <c r="X54" i="3"/>
  <c r="V35" i="3"/>
  <c r="V47" i="3"/>
  <c r="V45" i="3"/>
  <c r="Y47" i="3"/>
  <c r="W52" i="3"/>
  <c r="V33" i="3"/>
  <c r="V46" i="3"/>
  <c r="W46" i="3"/>
  <c r="U28" i="3"/>
  <c r="V22" i="3"/>
  <c r="V14" i="3"/>
  <c r="Z15" i="3"/>
  <c r="W18" i="3"/>
  <c r="U10" i="3"/>
  <c r="V5" i="3"/>
  <c r="Z16" i="3"/>
  <c r="X17" i="3"/>
  <c r="T19" i="3"/>
  <c r="X28" i="3" s="1"/>
  <c r="X18" i="3"/>
  <c r="V16" i="3"/>
  <c r="Y13" i="3"/>
  <c r="V6" i="3"/>
  <c r="X14" i="3"/>
  <c r="V15" i="3"/>
  <c r="V17" i="3"/>
  <c r="X16" i="3"/>
  <c r="X15" i="3"/>
  <c r="Y14" i="3"/>
  <c r="Z14" i="3"/>
  <c r="Y17" i="3"/>
  <c r="U19" i="3"/>
  <c r="Z17" i="3"/>
  <c r="V9" i="3"/>
  <c r="Y18" i="3"/>
  <c r="W16" i="3"/>
  <c r="V7" i="3"/>
  <c r="T10" i="3"/>
  <c r="V4" i="3"/>
  <c r="X13" i="3"/>
  <c r="X19" i="3" l="1"/>
  <c r="W28" i="3"/>
  <c r="Y19" i="3"/>
  <c r="V19" i="3"/>
  <c r="Z28" i="3"/>
  <c r="Y28" i="3"/>
  <c r="V28" i="3"/>
  <c r="V10" i="3"/>
  <c r="Z19" i="3"/>
  <c r="W19" i="3"/>
</calcChain>
</file>

<file path=xl/sharedStrings.xml><?xml version="1.0" encoding="utf-8"?>
<sst xmlns="http://schemas.openxmlformats.org/spreadsheetml/2006/main" count="1851" uniqueCount="160">
  <si>
    <t>Type of Crime</t>
  </si>
  <si>
    <t>Category</t>
  </si>
  <si>
    <t>NIBRS Class</t>
  </si>
  <si>
    <t>NIBRS Definition</t>
  </si>
  <si>
    <t>Violent Crime</t>
  </si>
  <si>
    <t>Homicide</t>
  </si>
  <si>
    <t>09A</t>
  </si>
  <si>
    <t>Murder, non-negligent</t>
  </si>
  <si>
    <t>09B</t>
  </si>
  <si>
    <t>Negligent manslaughter</t>
  </si>
  <si>
    <t>09C</t>
  </si>
  <si>
    <t>Justifiable homicide</t>
  </si>
  <si>
    <t>Sexual Assault</t>
  </si>
  <si>
    <t>11A</t>
  </si>
  <si>
    <t>Forcible rape</t>
  </si>
  <si>
    <t>11B</t>
  </si>
  <si>
    <t>Forcible Sodomy</t>
  </si>
  <si>
    <t>11C</t>
  </si>
  <si>
    <t>Sexual Assault with an object</t>
  </si>
  <si>
    <t>Robbery</t>
  </si>
  <si>
    <t>Aggravated Assault</t>
  </si>
  <si>
    <t>13A</t>
  </si>
  <si>
    <t>Kidnapping</t>
  </si>
  <si>
    <t>100</t>
  </si>
  <si>
    <t>Kidnapping, Abduction</t>
  </si>
  <si>
    <t>Human Trafficking</t>
  </si>
  <si>
    <t>64A</t>
  </si>
  <si>
    <t>Human Trafficking/Commercial Sex Act</t>
  </si>
  <si>
    <t>64B</t>
  </si>
  <si>
    <t>Human Trafficking/Involuntary Servitude</t>
  </si>
  <si>
    <t>Non-Violent Crime</t>
  </si>
  <si>
    <t>Auto Theft</t>
  </si>
  <si>
    <t>240</t>
  </si>
  <si>
    <t>Motor vehicle theft</t>
  </si>
  <si>
    <t>TMV/BMV</t>
  </si>
  <si>
    <t>23F</t>
  </si>
  <si>
    <t>Theft from motor vehicle</t>
  </si>
  <si>
    <t>23G</t>
  </si>
  <si>
    <t>Theft of motor vehicle parts or accessory</t>
  </si>
  <si>
    <t>Burglary</t>
  </si>
  <si>
    <t>220</t>
  </si>
  <si>
    <t>Burglary, Breaking and Entering</t>
  </si>
  <si>
    <t>Theft</t>
  </si>
  <si>
    <t>23A</t>
  </si>
  <si>
    <t>Pocket-picking</t>
  </si>
  <si>
    <t>23B</t>
  </si>
  <si>
    <t>Purse-snatching</t>
  </si>
  <si>
    <t>23C</t>
  </si>
  <si>
    <t>Shoplifting</t>
  </si>
  <si>
    <t>23D</t>
  </si>
  <si>
    <t>Theft from building</t>
  </si>
  <si>
    <t>23E</t>
  </si>
  <si>
    <t>From coin-operated machine or device</t>
  </si>
  <si>
    <t>23H</t>
  </si>
  <si>
    <t>All other larceny</t>
  </si>
  <si>
    <t>Crime Type</t>
  </si>
  <si>
    <t>NIBRS Classes</t>
  </si>
  <si>
    <t>Crime 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</si>
  <si>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</si>
  <si>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</si>
  <si>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</si>
  <si>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</si>
  <si>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</si>
  <si>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</si>
  <si>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</si>
  <si>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</si>
  <si>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</si>
  <si>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</si>
  <si>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</si>
  <si>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</si>
  <si>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</si>
  <si>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Violent</t>
  </si>
  <si>
    <t>09A, 09B, 09C</t>
  </si>
  <si>
    <t>Murder</t>
  </si>
  <si>
    <t>11A, 11B, 11C</t>
  </si>
  <si>
    <t>11A, 11B, 11C, 11D</t>
  </si>
  <si>
    <t>64A, 64B</t>
  </si>
  <si>
    <t>Violent Crime Total</t>
  </si>
  <si>
    <t>Non-Violent</t>
  </si>
  <si>
    <t>Auto-Theft</t>
  </si>
  <si>
    <t>23F, 23G</t>
  </si>
  <si>
    <t>BMV/TMV</t>
  </si>
  <si>
    <t>23A, 23B, 23C, 23D, 23E, 23H</t>
  </si>
  <si>
    <t>Non-Violent Crime Total</t>
  </si>
  <si>
    <t>Grand Total</t>
  </si>
  <si>
    <t>This data was obtained from publicly available data accessible from:</t>
  </si>
  <si>
    <t>https://www.houstontx.gov/police/cs/Monthly_Crime_Data_by_Street_and_Police_Beat.htm</t>
  </si>
  <si>
    <t>2023 All Weapons Used</t>
  </si>
  <si>
    <t>All Weapons</t>
  </si>
  <si>
    <t>Firearms</t>
  </si>
  <si>
    <t>% of Firearms</t>
  </si>
  <si>
    <t>Change in Total Weapons</t>
  </si>
  <si>
    <t>% Change in Total Wpns</t>
  </si>
  <si>
    <t>Change in Firearms</t>
  </si>
  <si>
    <t>% Change in Firearms</t>
  </si>
  <si>
    <t>2024 All Weapons Used</t>
  </si>
  <si>
    <t>2023 Firearms Used</t>
  </si>
  <si>
    <t>2024 Firearms Used</t>
  </si>
  <si>
    <t>Data obtained from TXDPS' publicly available NIBRS query system accessible at:</t>
  </si>
  <si>
    <t>https://txucr.nibrs.com/Report/CrimeDistributionReport</t>
  </si>
  <si>
    <t>All results are filtered to only include reports from Houston PD (TXHPD0000)</t>
  </si>
  <si>
    <t>10 and Under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</si>
  <si>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</si>
  <si>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</si>
  <si>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</si>
  <si>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</si>
  <si>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</si>
  <si>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</si>
  <si>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</si>
  <si>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</si>
  <si>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</si>
  <si>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</si>
  <si>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</si>
  <si>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 and Over</t>
  </si>
  <si>
    <t>Unknown Age</t>
  </si>
  <si>
    <t>2023 Full Year Offender Ages</t>
  </si>
  <si>
    <t>2025 All Weapons Used</t>
  </si>
  <si>
    <t>N/A</t>
  </si>
  <si>
    <t>2025 Firearms Used</t>
  </si>
  <si>
    <t>Changes From Previous Year</t>
  </si>
  <si>
    <t>Stats Full Year</t>
  </si>
  <si>
    <t>Stats Same Reporting Period</t>
  </si>
  <si>
    <t>Total</t>
  </si>
  <si>
    <t>Prev Year Diff</t>
  </si>
  <si>
    <t>2023 Full Year</t>
  </si>
  <si>
    <t>Stats</t>
  </si>
  <si>
    <t>2024 Full Year</t>
  </si>
  <si>
    <t>2024 Full Year Victim Ages</t>
  </si>
  <si>
    <t>2023 Full Year Victim Ages</t>
  </si>
  <si>
    <t>2024 Full Year Offender Ages</t>
  </si>
  <si>
    <t>White</t>
  </si>
  <si>
    <t>Black or African American</t>
  </si>
  <si>
    <t>American Indian or Alaska Native</t>
  </si>
  <si>
    <t>Asian</t>
  </si>
  <si>
    <t>Native Hawaiian or Other Pacific Islander</t>
  </si>
  <si>
    <t>Unknown</t>
  </si>
  <si>
    <t>2023 Full Year Offender Races</t>
  </si>
  <si>
    <t>2024 Full Year Offender Races</t>
  </si>
  <si>
    <t>2023 Full Year Victim Races</t>
  </si>
  <si>
    <t>2024 Full Year Victim Races</t>
  </si>
  <si>
    <t>Hispanic or Latino</t>
  </si>
  <si>
    <t>Not Hispanic or Latino</t>
  </si>
  <si>
    <t>Not Reported</t>
  </si>
  <si>
    <t>2024 Full Year Offender Ethnicity</t>
  </si>
  <si>
    <t>2023 Full Year Offender Ethnicity</t>
  </si>
  <si>
    <t>2023 Full Year Victim Ethnicity</t>
  </si>
  <si>
    <t>2024 Full Year Victim Ethnicity</t>
  </si>
  <si>
    <t>Data obtained on 6/5/2025</t>
  </si>
  <si>
    <t>Data for 2023 and 2024 contains data for the full year, 2025 contains data for January-April</t>
  </si>
  <si>
    <t>2025 Jan-Apr Victim Ages</t>
  </si>
  <si>
    <t>2025 Jan-Apr</t>
  </si>
  <si>
    <t>2024 Jan-Apr</t>
  </si>
  <si>
    <t>2023 Jan-Apr</t>
  </si>
  <si>
    <t>2025 Jan-Apr Offender Ages</t>
  </si>
  <si>
    <t>2025 Jan-Apr Offender Races</t>
  </si>
  <si>
    <t>2025 Jan-Apr Offender Ethnicity</t>
  </si>
  <si>
    <t>2025 Jan-Apr Victim Races</t>
  </si>
  <si>
    <t>2025 Jan-Apr Victim Ethnicity</t>
  </si>
  <si>
    <t>At the time of this report, data was current as of 5/23/2025</t>
  </si>
  <si>
    <t>2025 only contains data for January-April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</si>
</sst>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6" borderId="1" xfId="0" applyFont="1" applyFill="1" applyBorder="1"/>
    <xf numFmtId="49" fontId="0" fillId="0" borderId="1" xfId="0" applyNumberFormat="1" applyBorder="1"/>
    <xf numFmtId="0" fontId="2" fillId="6" borderId="2" xfId="0" applyFont="1" applyFill="1" applyBorder="1"/>
    <xf numFmtId="0" fontId="2" fillId="2" borderId="1" xfId="0" applyFont="1" applyFill="1" applyBorder="1"/>
    <xf numFmtId="164" fontId="0" fillId="0" borderId="1" xfId="1" applyNumberFormat="1" applyFont="1" applyBorder="1"/>
    <xf numFmtId="164" fontId="2" fillId="6" borderId="2" xfId="1" applyNumberFormat="1" applyFont="1" applyFill="1" applyBorder="1"/>
    <xf numFmtId="10" fontId="2" fillId="6" borderId="2" xfId="1" applyNumberFormat="1" applyFont="1" applyFill="1" applyBorder="1"/>
    <xf numFmtId="0" fontId="5" fillId="8" borderId="1" xfId="3" applyFont="1" applyFill="1" applyBorder="1" applyAlignment="1">
      <alignment horizontal="center" vertical="center" wrapText="1" readingOrder="1"/>
    </xf>
    <xf numFmtId="0" fontId="0" fillId="0" borderId="10" xfId="0" applyBorder="1"/>
    <xf numFmtId="49" fontId="0" fillId="0" borderId="10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2" fillId="4" borderId="11" xfId="0" applyFont="1" applyFill="1" applyBorder="1"/>
    <xf numFmtId="0" fontId="3" fillId="0" borderId="0" xfId="2"/>
    <xf numFmtId="0" fontId="2" fillId="9" borderId="2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2" xfId="0" applyFont="1" applyFill="1" applyBorder="1"/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0" xfId="1" applyNumberFormat="1" applyFont="1" applyBorder="1"/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1" xfId="1" applyNumberFormat="1" applyFont="1" applyFill="1" applyBorder="1"/>
    <xf numFmtId="10" fontId="0" fillId="0" borderId="1" xfId="1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2" fillId="9" borderId="8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7" borderId="11" xfId="0" applyFont="1" applyFill="1" applyBorder="1"/>
    <xf numFmtId="164" fontId="2" fillId="7" borderId="11" xfId="1" applyNumberFormat="1" applyFont="1" applyFill="1" applyBorder="1"/>
    <xf numFmtId="0" fontId="2" fillId="7" borderId="12" xfId="0" applyFont="1" applyFill="1" applyBorder="1"/>
    <xf numFmtId="164" fontId="2" fillId="7" borderId="12" xfId="1" applyNumberFormat="1" applyFont="1" applyFill="1" applyBorder="1"/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61038540-8F37-433C-806D-5850AA6759AF}"/>
    <cellStyle name="Percent" xfId="1" builtinId="5"/>
  </cellStyles>
  <dxfs count="0"/>
  <tableStyles count="0" defaultTableStyle="TableStyleMedium2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oustontx.gov/police/cs/Monthly_Crime_Data_by_Street_and_Police_Beat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xucr.nibrs.com/Report/CrimeDistributionRepor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xucr.nibrs.com/Report/CrimeDistribution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xucr.nibrs.com/Report/CrimeDistributionRepor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xucr.nibrs.com/Report/CrimeDistributionRepor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xucr.nibrs.com/Report/CrimeDistribution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/>
  </sheetViews>
  <sheetFormatPr defaultRowHeight="14.25" x14ac:dyDescent="0.45"/>
  <cols>
    <col min="1" max="1" width="14.86328125" customWidth="1"/>
    <col min="2" max="2" width="18.1328125" bestFit="1" customWidth="1"/>
    <col min="3" max="3" width="11.1328125" bestFit="1" customWidth="1"/>
    <col min="4" max="4" width="38" bestFit="1" customWidth="1"/>
  </cols>
  <sheetData>
    <row r="1" spans="1:4" x14ac:dyDescent="0.4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45">
      <c r="A2" s="59" t="s">
        <v>4</v>
      </c>
      <c r="B2" s="61" t="s">
        <v>5</v>
      </c>
      <c r="C2" s="4" t="s">
        <v>6</v>
      </c>
      <c r="D2" s="14" t="s">
        <v>7</v>
      </c>
    </row>
    <row r="3" spans="1:4" x14ac:dyDescent="0.45">
      <c r="A3" s="59"/>
      <c r="B3" s="61"/>
      <c r="C3" s="4" t="s">
        <v>8</v>
      </c>
      <c r="D3" s="5" t="s">
        <v>9</v>
      </c>
    </row>
    <row r="4" spans="1:4" x14ac:dyDescent="0.45">
      <c r="A4" s="59"/>
      <c r="B4" s="61"/>
      <c r="C4" s="4" t="s">
        <v>10</v>
      </c>
      <c r="D4" s="14" t="s">
        <v>11</v>
      </c>
    </row>
    <row r="5" spans="1:4" x14ac:dyDescent="0.45">
      <c r="A5" s="59"/>
      <c r="B5" s="62" t="s">
        <v>12</v>
      </c>
      <c r="C5" s="7" t="s">
        <v>13</v>
      </c>
      <c r="D5" s="15" t="s">
        <v>14</v>
      </c>
    </row>
    <row r="6" spans="1:4" x14ac:dyDescent="0.45">
      <c r="A6" s="59"/>
      <c r="B6" s="62"/>
      <c r="C6" s="7" t="s">
        <v>15</v>
      </c>
      <c r="D6" s="15" t="s">
        <v>16</v>
      </c>
    </row>
    <row r="7" spans="1:4" x14ac:dyDescent="0.45">
      <c r="A7" s="59"/>
      <c r="B7" s="62"/>
      <c r="C7" s="7" t="s">
        <v>17</v>
      </c>
      <c r="D7" s="15" t="s">
        <v>18</v>
      </c>
    </row>
    <row r="8" spans="1:4" x14ac:dyDescent="0.45">
      <c r="A8" s="59"/>
      <c r="B8" s="3" t="s">
        <v>19</v>
      </c>
      <c r="C8" s="8">
        <v>120</v>
      </c>
      <c r="D8" s="14" t="s">
        <v>19</v>
      </c>
    </row>
    <row r="9" spans="1:4" x14ac:dyDescent="0.45">
      <c r="A9" s="59"/>
      <c r="B9" s="6" t="s">
        <v>20</v>
      </c>
      <c r="C9" s="9" t="s">
        <v>21</v>
      </c>
      <c r="D9" s="15" t="s">
        <v>20</v>
      </c>
    </row>
    <row r="10" spans="1:4" x14ac:dyDescent="0.45">
      <c r="A10" s="59"/>
      <c r="B10" s="3" t="s">
        <v>22</v>
      </c>
      <c r="C10" s="8" t="s">
        <v>23</v>
      </c>
      <c r="D10" s="14" t="s">
        <v>24</v>
      </c>
    </row>
    <row r="11" spans="1:4" x14ac:dyDescent="0.45">
      <c r="A11" s="59"/>
      <c r="B11" s="62" t="s">
        <v>25</v>
      </c>
      <c r="C11" s="9" t="s">
        <v>26</v>
      </c>
      <c r="D11" s="15" t="s">
        <v>27</v>
      </c>
    </row>
    <row r="12" spans="1:4" ht="14.65" thickBot="1" x14ac:dyDescent="0.5">
      <c r="A12" s="60"/>
      <c r="B12" s="63"/>
      <c r="C12" s="10" t="s">
        <v>28</v>
      </c>
      <c r="D12" s="16" t="s">
        <v>29</v>
      </c>
    </row>
    <row r="13" spans="1:4" x14ac:dyDescent="0.45">
      <c r="A13" s="64" t="s">
        <v>30</v>
      </c>
      <c r="B13" s="11" t="s">
        <v>31</v>
      </c>
      <c r="C13" s="12" t="s">
        <v>32</v>
      </c>
      <c r="D13" s="17" t="s">
        <v>33</v>
      </c>
    </row>
    <row r="14" spans="1:4" x14ac:dyDescent="0.45">
      <c r="A14" s="65"/>
      <c r="B14" s="62" t="s">
        <v>34</v>
      </c>
      <c r="C14" s="9" t="s">
        <v>35</v>
      </c>
      <c r="D14" s="15" t="s">
        <v>36</v>
      </c>
    </row>
    <row r="15" spans="1:4" x14ac:dyDescent="0.45">
      <c r="A15" s="65"/>
      <c r="B15" s="62"/>
      <c r="C15" s="9" t="s">
        <v>37</v>
      </c>
      <c r="D15" s="15" t="s">
        <v>38</v>
      </c>
    </row>
    <row r="16" spans="1:4" x14ac:dyDescent="0.45">
      <c r="A16" s="65"/>
      <c r="B16" s="3" t="s">
        <v>39</v>
      </c>
      <c r="C16" s="8" t="s">
        <v>40</v>
      </c>
      <c r="D16" s="14" t="s">
        <v>41</v>
      </c>
    </row>
    <row r="17" spans="1:4" x14ac:dyDescent="0.45">
      <c r="A17" s="65"/>
      <c r="B17" s="62" t="s">
        <v>42</v>
      </c>
      <c r="C17" s="7" t="s">
        <v>43</v>
      </c>
      <c r="D17" s="15" t="s">
        <v>44</v>
      </c>
    </row>
    <row r="18" spans="1:4" x14ac:dyDescent="0.45">
      <c r="A18" s="65"/>
      <c r="B18" s="62"/>
      <c r="C18" s="7" t="s">
        <v>45</v>
      </c>
      <c r="D18" s="15" t="s">
        <v>46</v>
      </c>
    </row>
    <row r="19" spans="1:4" x14ac:dyDescent="0.45">
      <c r="A19" s="65"/>
      <c r="B19" s="62"/>
      <c r="C19" s="7" t="s">
        <v>47</v>
      </c>
      <c r="D19" s="15" t="s">
        <v>48</v>
      </c>
    </row>
    <row r="20" spans="1:4" x14ac:dyDescent="0.45">
      <c r="A20" s="65"/>
      <c r="B20" s="62"/>
      <c r="C20" s="7" t="s">
        <v>49</v>
      </c>
      <c r="D20" s="15" t="s">
        <v>50</v>
      </c>
    </row>
    <row r="21" spans="1:4" x14ac:dyDescent="0.45">
      <c r="A21" s="65"/>
      <c r="B21" s="62"/>
      <c r="C21" s="7" t="s">
        <v>51</v>
      </c>
      <c r="D21" s="15" t="s">
        <v>52</v>
      </c>
    </row>
    <row r="22" spans="1:4" ht="14.65" thickBot="1" x14ac:dyDescent="0.5">
      <c r="A22" s="66"/>
      <c r="B22" s="63"/>
      <c r="C22" s="13" t="s">
        <v>53</v>
      </c>
      <c r="D22" s="16" t="s">
        <v>54</v>
      </c>
    </row>
  </sheetData>
  <sheetProtection algorithmName="SHA-512" hashValue="nZA/MP9AM1v+0bYu8ybbnQu6NeF1pcOc7hifEiW2Tfs7kzcyOq3IgUn9SlV3GLxj9rykmefFYoufP+eKz/jRKA==" saltValue="sk66ItqY7NsePqjeYDbVDA==" spinCount="100000" sheet="1" objects="1" scenarios="1" formatCells="0" formatColumns="0" formatRows="0"/>
  <mergeCells count="7">
    <mergeCell ref="A2:A12"/>
    <mergeCell ref="B2:B4"/>
    <mergeCell ref="B5:B7"/>
    <mergeCell ref="B11:B12"/>
    <mergeCell ref="A13:A22"/>
    <mergeCell ref="B14:B15"/>
    <mergeCell ref="B17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3B19-64CA-450E-A31A-D08946FDCCE4}">
  <dimension ref="A1:Y52"/>
  <sheetViews>
    <sheetView workbookViewId="0">
      <selection sqref="A1:O1"/>
    </sheetView>
  </sheetViews>
  <sheetFormatPr defaultRowHeight="14.25" x14ac:dyDescent="0.45"/>
  <cols>
    <col min="1" max="1" width="13.265625" customWidth="1"/>
    <col min="2" max="2" width="13.1328125" customWidth="1"/>
    <col min="3" max="3" width="16.86328125" customWidth="1"/>
    <col min="4" max="15" width="7.59765625" customWidth="1"/>
    <col min="17" max="17" width="12" bestFit="1" customWidth="1"/>
    <col min="18" max="18" width="17" bestFit="1" customWidth="1"/>
    <col min="19" max="19" width="18.1328125" bestFit="1" customWidth="1"/>
    <col min="20" max="20" width="10.19921875" bestFit="1" customWidth="1"/>
    <col min="21" max="21" width="12.19921875" bestFit="1" customWidth="1"/>
    <col min="22" max="22" width="10.3984375" bestFit="1" customWidth="1"/>
    <col min="23" max="23" width="9.59765625" bestFit="1" customWidth="1"/>
    <col min="24" max="24" width="12.19921875" bestFit="1" customWidth="1"/>
  </cols>
  <sheetData>
    <row r="1" spans="1:25" x14ac:dyDescent="0.45">
      <c r="A1" s="78">
        <v>2023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Q1" s="88" t="s">
        <v>125</v>
      </c>
      <c r="R1" s="89"/>
      <c r="S1" s="89"/>
      <c r="T1" s="89"/>
      <c r="U1" s="89"/>
      <c r="V1" s="89"/>
      <c r="W1" s="89"/>
      <c r="X1" s="89"/>
      <c r="Y1" s="89"/>
    </row>
    <row r="2" spans="1:25" x14ac:dyDescent="0.45">
      <c r="A2" s="2" t="s">
        <v>55</v>
      </c>
      <c r="B2" s="18" t="s">
        <v>56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 t="s">
        <v>69</v>
      </c>
      <c r="Q2" s="77" t="s">
        <v>55</v>
      </c>
      <c r="R2" s="87" t="s">
        <v>56</v>
      </c>
      <c r="S2" s="77" t="s">
        <v>57</v>
      </c>
      <c r="T2" s="90" t="s">
        <v>124</v>
      </c>
      <c r="U2" s="90"/>
      <c r="V2" s="90"/>
      <c r="W2" s="90" t="s">
        <v>152</v>
      </c>
      <c r="X2" s="90"/>
      <c r="Y2" s="90"/>
    </row>
    <row r="3" spans="1:25" x14ac:dyDescent="0.45">
      <c r="A3" s="19" t="s">
        <v>71</v>
      </c>
      <c r="B3" s="21" t="s">
        <v>72</v>
      </c>
      <c r="C3" s="19" t="s">
        <v>73</v>
      </c>
      <c r="D3" s="19">
        <v>28</v>
      </c>
      <c r="E3" s="19">
        <v>22</v>
      </c>
      <c r="F3" s="19">
        <v>23</v>
      </c>
      <c r="G3" s="19">
        <v>22</v>
      </c>
      <c r="H3" s="19">
        <v>38</v>
      </c>
      <c r="I3" s="19">
        <v>23</v>
      </c>
      <c r="J3" s="19">
        <v>34</v>
      </c>
      <c r="K3" s="19">
        <v>32</v>
      </c>
      <c r="L3" s="19">
        <v>32</v>
      </c>
      <c r="M3" s="19">
        <v>18</v>
      </c>
      <c r="N3" s="19">
        <v>26</v>
      </c>
      <c r="O3" s="19">
        <v>27</v>
      </c>
      <c r="Q3" s="77"/>
      <c r="R3" s="87"/>
      <c r="S3" s="77"/>
      <c r="T3" s="23" t="s">
        <v>122</v>
      </c>
      <c r="U3" s="23" t="s">
        <v>123</v>
      </c>
      <c r="V3" s="23" t="s">
        <v>70</v>
      </c>
      <c r="W3" s="23" t="s">
        <v>122</v>
      </c>
      <c r="X3" s="23" t="s">
        <v>123</v>
      </c>
      <c r="Y3" s="23" t="s">
        <v>70</v>
      </c>
    </row>
    <row r="4" spans="1:25" x14ac:dyDescent="0.45">
      <c r="A4" s="19" t="s">
        <v>71</v>
      </c>
      <c r="B4" s="21" t="s">
        <v>74</v>
      </c>
      <c r="C4" s="19" t="s">
        <v>12</v>
      </c>
      <c r="D4" s="19">
        <v>102</v>
      </c>
      <c r="E4" s="19">
        <v>98</v>
      </c>
      <c r="F4" s="19">
        <v>144</v>
      </c>
      <c r="G4" s="19">
        <v>95</v>
      </c>
      <c r="H4" s="19">
        <v>122</v>
      </c>
      <c r="I4" s="19">
        <v>143</v>
      </c>
      <c r="J4" s="19">
        <v>109</v>
      </c>
      <c r="K4" s="19">
        <v>115</v>
      </c>
      <c r="L4" s="19">
        <v>92</v>
      </c>
      <c r="M4" s="19">
        <v>104</v>
      </c>
      <c r="N4" s="19">
        <v>101</v>
      </c>
      <c r="O4" s="19">
        <v>126</v>
      </c>
      <c r="Q4" s="28" t="s">
        <v>71</v>
      </c>
      <c r="R4" s="29" t="s">
        <v>72</v>
      </c>
      <c r="S4" s="28" t="s">
        <v>73</v>
      </c>
      <c r="T4" s="19">
        <f t="shared" ref="T4:T16" si="0">SUM(D3:O3)</f>
        <v>325</v>
      </c>
      <c r="U4" s="19" t="s">
        <v>117</v>
      </c>
      <c r="V4" s="19" t="s">
        <v>117</v>
      </c>
      <c r="W4" s="19">
        <f t="shared" ref="W4:W16" si="1">SUM(D3)</f>
        <v>28</v>
      </c>
      <c r="X4" s="19" t="s">
        <v>117</v>
      </c>
      <c r="Y4" s="19" t="s">
        <v>117</v>
      </c>
    </row>
    <row r="5" spans="1:25" x14ac:dyDescent="0.45">
      <c r="A5" s="19" t="s">
        <v>71</v>
      </c>
      <c r="B5" s="21">
        <v>120</v>
      </c>
      <c r="C5" s="19" t="s">
        <v>19</v>
      </c>
      <c r="D5" s="19">
        <v>555</v>
      </c>
      <c r="E5" s="19">
        <v>498</v>
      </c>
      <c r="F5" s="19">
        <v>517</v>
      </c>
      <c r="G5" s="19">
        <v>505</v>
      </c>
      <c r="H5" s="19">
        <v>556</v>
      </c>
      <c r="I5" s="19">
        <v>498</v>
      </c>
      <c r="J5" s="19">
        <v>581</v>
      </c>
      <c r="K5" s="19">
        <v>520</v>
      </c>
      <c r="L5" s="19">
        <v>545</v>
      </c>
      <c r="M5" s="19">
        <v>580</v>
      </c>
      <c r="N5" s="19">
        <v>588</v>
      </c>
      <c r="O5" s="19">
        <v>610</v>
      </c>
      <c r="Q5" s="19" t="s">
        <v>71</v>
      </c>
      <c r="R5" s="21" t="s">
        <v>75</v>
      </c>
      <c r="S5" s="19" t="s">
        <v>12</v>
      </c>
      <c r="T5" s="19">
        <f t="shared" si="0"/>
        <v>1351</v>
      </c>
      <c r="U5" s="19" t="s">
        <v>117</v>
      </c>
      <c r="V5" s="19" t="s">
        <v>117</v>
      </c>
      <c r="W5" s="19">
        <f t="shared" si="1"/>
        <v>102</v>
      </c>
      <c r="X5" s="19" t="s">
        <v>117</v>
      </c>
      <c r="Y5" s="19" t="s">
        <v>117</v>
      </c>
    </row>
    <row r="6" spans="1:25" x14ac:dyDescent="0.45">
      <c r="A6" s="19" t="s">
        <v>71</v>
      </c>
      <c r="B6" s="21" t="s">
        <v>21</v>
      </c>
      <c r="C6" s="19" t="s">
        <v>20</v>
      </c>
      <c r="D6" s="19">
        <v>1150</v>
      </c>
      <c r="E6" s="19">
        <v>1006</v>
      </c>
      <c r="F6" s="19">
        <v>1347</v>
      </c>
      <c r="G6" s="19">
        <v>1272</v>
      </c>
      <c r="H6" s="19">
        <v>1362</v>
      </c>
      <c r="I6" s="19">
        <v>1278</v>
      </c>
      <c r="J6" s="19">
        <v>1336</v>
      </c>
      <c r="K6" s="19">
        <v>1351</v>
      </c>
      <c r="L6" s="19">
        <v>1194</v>
      </c>
      <c r="M6" s="19">
        <v>1187</v>
      </c>
      <c r="N6" s="19">
        <v>1202</v>
      </c>
      <c r="O6" s="19">
        <v>1284</v>
      </c>
      <c r="Q6" s="19" t="s">
        <v>71</v>
      </c>
      <c r="R6" s="21">
        <v>120</v>
      </c>
      <c r="S6" s="19" t="s">
        <v>19</v>
      </c>
      <c r="T6" s="19">
        <f t="shared" si="0"/>
        <v>6553</v>
      </c>
      <c r="U6" s="19" t="s">
        <v>117</v>
      </c>
      <c r="V6" s="19" t="s">
        <v>117</v>
      </c>
      <c r="W6" s="19">
        <f t="shared" si="1"/>
        <v>555</v>
      </c>
      <c r="X6" s="19" t="s">
        <v>117</v>
      </c>
      <c r="Y6" s="19" t="s">
        <v>117</v>
      </c>
    </row>
    <row r="7" spans="1:25" x14ac:dyDescent="0.45">
      <c r="A7" s="19" t="s">
        <v>71</v>
      </c>
      <c r="B7" s="21">
        <v>100</v>
      </c>
      <c r="C7" s="19" t="s">
        <v>22</v>
      </c>
      <c r="D7" s="19">
        <v>19</v>
      </c>
      <c r="E7" s="19">
        <v>24</v>
      </c>
      <c r="F7" s="19">
        <v>26</v>
      </c>
      <c r="G7" s="19">
        <v>28</v>
      </c>
      <c r="H7" s="19">
        <v>28</v>
      </c>
      <c r="I7" s="19">
        <v>29</v>
      </c>
      <c r="J7" s="19">
        <v>21</v>
      </c>
      <c r="K7" s="19">
        <v>30</v>
      </c>
      <c r="L7" s="19">
        <v>24</v>
      </c>
      <c r="M7" s="19">
        <v>15</v>
      </c>
      <c r="N7" s="19">
        <v>16</v>
      </c>
      <c r="O7" s="19">
        <v>11</v>
      </c>
      <c r="Q7" s="19" t="s">
        <v>71</v>
      </c>
      <c r="R7" s="21" t="s">
        <v>21</v>
      </c>
      <c r="S7" s="19" t="s">
        <v>20</v>
      </c>
      <c r="T7" s="19">
        <f t="shared" si="0"/>
        <v>14969</v>
      </c>
      <c r="U7" s="19" t="s">
        <v>117</v>
      </c>
      <c r="V7" s="19" t="s">
        <v>117</v>
      </c>
      <c r="W7" s="19">
        <f t="shared" si="1"/>
        <v>1150</v>
      </c>
      <c r="X7" s="19" t="s">
        <v>117</v>
      </c>
      <c r="Y7" s="19" t="s">
        <v>117</v>
      </c>
    </row>
    <row r="8" spans="1:25" x14ac:dyDescent="0.45">
      <c r="A8" s="19" t="s">
        <v>71</v>
      </c>
      <c r="B8" s="21" t="s">
        <v>76</v>
      </c>
      <c r="C8" s="19" t="s">
        <v>25</v>
      </c>
      <c r="D8" s="19">
        <v>8</v>
      </c>
      <c r="E8" s="19">
        <v>9</v>
      </c>
      <c r="F8" s="19">
        <v>4</v>
      </c>
      <c r="G8" s="19">
        <v>2</v>
      </c>
      <c r="H8" s="19">
        <v>7</v>
      </c>
      <c r="I8" s="19">
        <v>2</v>
      </c>
      <c r="J8" s="19">
        <v>8</v>
      </c>
      <c r="K8" s="19">
        <v>6</v>
      </c>
      <c r="L8" s="19">
        <v>3</v>
      </c>
      <c r="M8" s="19">
        <v>3</v>
      </c>
      <c r="N8" s="19">
        <v>1</v>
      </c>
      <c r="O8" s="19">
        <v>3</v>
      </c>
      <c r="Q8" s="19" t="s">
        <v>71</v>
      </c>
      <c r="R8" s="21" t="s">
        <v>23</v>
      </c>
      <c r="S8" s="19" t="s">
        <v>22</v>
      </c>
      <c r="T8" s="19">
        <f t="shared" si="0"/>
        <v>271</v>
      </c>
      <c r="U8" s="19" t="s">
        <v>117</v>
      </c>
      <c r="V8" s="19" t="s">
        <v>117</v>
      </c>
      <c r="W8" s="19">
        <f t="shared" si="1"/>
        <v>19</v>
      </c>
      <c r="X8" s="19" t="s">
        <v>117</v>
      </c>
      <c r="Y8" s="19" t="s">
        <v>117</v>
      </c>
    </row>
    <row r="9" spans="1:25" ht="14.65" thickBot="1" x14ac:dyDescent="0.5">
      <c r="A9" s="74" t="s">
        <v>77</v>
      </c>
      <c r="B9" s="75"/>
      <c r="C9" s="76"/>
      <c r="D9" s="33">
        <v>1862</v>
      </c>
      <c r="E9" s="33">
        <v>1657</v>
      </c>
      <c r="F9" s="33">
        <v>2061</v>
      </c>
      <c r="G9" s="33">
        <v>1924</v>
      </c>
      <c r="H9" s="33">
        <v>2113</v>
      </c>
      <c r="I9" s="33">
        <v>1973</v>
      </c>
      <c r="J9" s="33">
        <v>2089</v>
      </c>
      <c r="K9" s="33">
        <v>2054</v>
      </c>
      <c r="L9" s="33">
        <v>1890</v>
      </c>
      <c r="M9" s="33">
        <v>1907</v>
      </c>
      <c r="N9" s="33">
        <v>1934</v>
      </c>
      <c r="O9" s="33">
        <v>2061</v>
      </c>
      <c r="Q9" s="19" t="s">
        <v>71</v>
      </c>
      <c r="R9" s="21" t="s">
        <v>76</v>
      </c>
      <c r="S9" s="19" t="s">
        <v>25</v>
      </c>
      <c r="T9" s="19">
        <f t="shared" si="0"/>
        <v>56</v>
      </c>
      <c r="U9" s="19" t="s">
        <v>117</v>
      </c>
      <c r="V9" s="19" t="s">
        <v>117</v>
      </c>
      <c r="W9" s="19">
        <f t="shared" si="1"/>
        <v>8</v>
      </c>
      <c r="X9" s="19" t="s">
        <v>117</v>
      </c>
      <c r="Y9" s="19" t="s">
        <v>117</v>
      </c>
    </row>
    <row r="10" spans="1:25" ht="14.65" thickBot="1" x14ac:dyDescent="0.5">
      <c r="A10" s="28" t="s">
        <v>78</v>
      </c>
      <c r="B10" s="29">
        <v>240</v>
      </c>
      <c r="C10" s="28" t="s">
        <v>79</v>
      </c>
      <c r="D10" s="28">
        <v>1587</v>
      </c>
      <c r="E10" s="28">
        <v>1430</v>
      </c>
      <c r="F10" s="28">
        <v>1590</v>
      </c>
      <c r="G10" s="28">
        <v>1582</v>
      </c>
      <c r="H10" s="28">
        <v>1683</v>
      </c>
      <c r="I10" s="28">
        <v>1850</v>
      </c>
      <c r="J10" s="28">
        <v>1762</v>
      </c>
      <c r="K10" s="28">
        <v>1736</v>
      </c>
      <c r="L10" s="28">
        <v>1616</v>
      </c>
      <c r="M10" s="28">
        <v>1543</v>
      </c>
      <c r="N10" s="28">
        <v>1593</v>
      </c>
      <c r="O10" s="28">
        <v>1502</v>
      </c>
      <c r="Q10" s="68" t="s">
        <v>77</v>
      </c>
      <c r="R10" s="69"/>
      <c r="S10" s="70"/>
      <c r="T10" s="22">
        <f t="shared" si="0"/>
        <v>23525</v>
      </c>
      <c r="U10" s="22" t="s">
        <v>117</v>
      </c>
      <c r="V10" s="22" t="s">
        <v>117</v>
      </c>
      <c r="W10" s="22">
        <f t="shared" si="1"/>
        <v>1862</v>
      </c>
      <c r="X10" s="22" t="s">
        <v>117</v>
      </c>
      <c r="Y10" s="22" t="s">
        <v>117</v>
      </c>
    </row>
    <row r="11" spans="1:25" x14ac:dyDescent="0.45">
      <c r="A11" s="19" t="s">
        <v>78</v>
      </c>
      <c r="B11" s="21" t="s">
        <v>80</v>
      </c>
      <c r="C11" s="19" t="s">
        <v>81</v>
      </c>
      <c r="D11" s="19">
        <v>3386</v>
      </c>
      <c r="E11" s="19">
        <v>2988</v>
      </c>
      <c r="F11" s="19">
        <v>3134</v>
      </c>
      <c r="G11" s="19">
        <v>3484</v>
      </c>
      <c r="H11" s="19">
        <v>3428</v>
      </c>
      <c r="I11" s="19">
        <v>3169</v>
      </c>
      <c r="J11" s="19">
        <v>2832</v>
      </c>
      <c r="K11" s="19">
        <v>3198</v>
      </c>
      <c r="L11" s="19">
        <v>2755</v>
      </c>
      <c r="M11" s="19">
        <v>2870</v>
      </c>
      <c r="N11" s="19">
        <v>2873</v>
      </c>
      <c r="O11" s="19">
        <v>2781</v>
      </c>
      <c r="Q11" s="28" t="s">
        <v>78</v>
      </c>
      <c r="R11" s="29" t="s">
        <v>32</v>
      </c>
      <c r="S11" s="28" t="s">
        <v>79</v>
      </c>
      <c r="T11" s="28">
        <f t="shared" si="0"/>
        <v>19474</v>
      </c>
      <c r="U11" s="28" t="s">
        <v>117</v>
      </c>
      <c r="V11" s="28" t="s">
        <v>117</v>
      </c>
      <c r="W11" s="28">
        <f t="shared" si="1"/>
        <v>1587</v>
      </c>
      <c r="X11" s="28" t="s">
        <v>117</v>
      </c>
      <c r="Y11" s="28" t="s">
        <v>117</v>
      </c>
    </row>
    <row r="12" spans="1:25" x14ac:dyDescent="0.45">
      <c r="A12" s="19" t="s">
        <v>78</v>
      </c>
      <c r="B12" s="21">
        <v>220</v>
      </c>
      <c r="C12" s="19" t="s">
        <v>39</v>
      </c>
      <c r="D12" s="19">
        <v>1236</v>
      </c>
      <c r="E12" s="19">
        <v>1091</v>
      </c>
      <c r="F12" s="19">
        <v>1135</v>
      </c>
      <c r="G12" s="19">
        <v>1032</v>
      </c>
      <c r="H12" s="19">
        <v>1088</v>
      </c>
      <c r="I12" s="19">
        <v>1025</v>
      </c>
      <c r="J12" s="19">
        <v>1092</v>
      </c>
      <c r="K12" s="19">
        <v>938</v>
      </c>
      <c r="L12" s="19">
        <v>911</v>
      </c>
      <c r="M12" s="19">
        <v>937</v>
      </c>
      <c r="N12" s="19">
        <v>971</v>
      </c>
      <c r="O12" s="19">
        <v>1008</v>
      </c>
      <c r="Q12" s="19" t="s">
        <v>78</v>
      </c>
      <c r="R12" s="21" t="s">
        <v>80</v>
      </c>
      <c r="S12" s="19" t="s">
        <v>81</v>
      </c>
      <c r="T12" s="19">
        <f t="shared" si="0"/>
        <v>36898</v>
      </c>
      <c r="U12" s="19" t="s">
        <v>117</v>
      </c>
      <c r="V12" s="19" t="s">
        <v>117</v>
      </c>
      <c r="W12" s="19">
        <f t="shared" si="1"/>
        <v>3386</v>
      </c>
      <c r="X12" s="19" t="s">
        <v>117</v>
      </c>
      <c r="Y12" s="19" t="s">
        <v>117</v>
      </c>
    </row>
    <row r="13" spans="1:25" ht="31.5" customHeight="1" x14ac:dyDescent="0.45">
      <c r="A13" s="38" t="s">
        <v>78</v>
      </c>
      <c r="B13" s="30" t="s">
        <v>82</v>
      </c>
      <c r="C13" s="35" t="s">
        <v>42</v>
      </c>
      <c r="D13" s="19">
        <v>2625</v>
      </c>
      <c r="E13" s="19">
        <v>2246</v>
      </c>
      <c r="F13" s="19">
        <v>2597</v>
      </c>
      <c r="G13" s="19">
        <v>2491</v>
      </c>
      <c r="H13" s="19">
        <v>2677</v>
      </c>
      <c r="I13" s="19">
        <v>2607</v>
      </c>
      <c r="J13" s="19">
        <v>2815</v>
      </c>
      <c r="K13" s="19">
        <v>2639</v>
      </c>
      <c r="L13" s="19">
        <v>2684</v>
      </c>
      <c r="M13" s="19">
        <v>2653</v>
      </c>
      <c r="N13" s="19">
        <v>2708</v>
      </c>
      <c r="O13" s="19">
        <v>2779</v>
      </c>
      <c r="Q13" s="19" t="s">
        <v>78</v>
      </c>
      <c r="R13" s="21" t="s">
        <v>40</v>
      </c>
      <c r="S13" s="19" t="s">
        <v>39</v>
      </c>
      <c r="T13" s="19">
        <f t="shared" si="0"/>
        <v>12464</v>
      </c>
      <c r="U13" s="19" t="s">
        <v>117</v>
      </c>
      <c r="V13" s="19" t="s">
        <v>117</v>
      </c>
      <c r="W13" s="19">
        <f t="shared" si="1"/>
        <v>1236</v>
      </c>
      <c r="X13" s="19" t="s">
        <v>117</v>
      </c>
      <c r="Y13" s="19" t="s">
        <v>117</v>
      </c>
    </row>
    <row r="14" spans="1:25" ht="28.9" thickBot="1" x14ac:dyDescent="0.5">
      <c r="A14" s="68" t="s">
        <v>83</v>
      </c>
      <c r="B14" s="69"/>
      <c r="C14" s="70"/>
      <c r="D14" s="22">
        <v>8834</v>
      </c>
      <c r="E14" s="22">
        <v>7755</v>
      </c>
      <c r="F14" s="22">
        <v>8456</v>
      </c>
      <c r="G14" s="22">
        <v>8589</v>
      </c>
      <c r="H14" s="22">
        <v>8876</v>
      </c>
      <c r="I14" s="22">
        <v>8651</v>
      </c>
      <c r="J14" s="22">
        <v>8501</v>
      </c>
      <c r="K14" s="22">
        <v>8511</v>
      </c>
      <c r="L14" s="22">
        <v>7966</v>
      </c>
      <c r="M14" s="22">
        <v>8003</v>
      </c>
      <c r="N14" s="22">
        <v>8145</v>
      </c>
      <c r="O14" s="22">
        <v>8070</v>
      </c>
      <c r="Q14" s="38" t="s">
        <v>78</v>
      </c>
      <c r="R14" s="40" t="s">
        <v>82</v>
      </c>
      <c r="S14" s="38" t="s">
        <v>42</v>
      </c>
      <c r="T14" s="19">
        <f t="shared" si="0"/>
        <v>31521</v>
      </c>
      <c r="U14" s="19" t="s">
        <v>117</v>
      </c>
      <c r="V14" s="19" t="s">
        <v>117</v>
      </c>
      <c r="W14" s="19">
        <f t="shared" si="1"/>
        <v>2625</v>
      </c>
      <c r="X14" s="19" t="s">
        <v>117</v>
      </c>
      <c r="Y14" s="19" t="s">
        <v>117</v>
      </c>
    </row>
    <row r="15" spans="1:25" ht="14.65" thickBot="1" x14ac:dyDescent="0.5">
      <c r="A15" s="82" t="s">
        <v>84</v>
      </c>
      <c r="B15" s="83"/>
      <c r="C15" s="84"/>
      <c r="D15" s="36">
        <v>10696</v>
      </c>
      <c r="E15" s="36">
        <v>9412</v>
      </c>
      <c r="F15" s="36">
        <v>10517</v>
      </c>
      <c r="G15" s="36">
        <v>10513</v>
      </c>
      <c r="H15" s="36">
        <v>10989</v>
      </c>
      <c r="I15" s="36">
        <v>10624</v>
      </c>
      <c r="J15" s="36">
        <v>10590</v>
      </c>
      <c r="K15" s="36">
        <v>10565</v>
      </c>
      <c r="L15" s="36">
        <v>9856</v>
      </c>
      <c r="M15" s="36">
        <v>9910</v>
      </c>
      <c r="N15" s="36">
        <v>10079</v>
      </c>
      <c r="O15" s="36">
        <v>10131</v>
      </c>
      <c r="Q15" s="68" t="s">
        <v>83</v>
      </c>
      <c r="R15" s="69"/>
      <c r="S15" s="70"/>
      <c r="T15" s="22">
        <f t="shared" si="0"/>
        <v>100357</v>
      </c>
      <c r="U15" s="22" t="s">
        <v>117</v>
      </c>
      <c r="V15" s="22" t="s">
        <v>117</v>
      </c>
      <c r="W15" s="22">
        <f t="shared" si="1"/>
        <v>8834</v>
      </c>
      <c r="X15" s="22" t="s">
        <v>117</v>
      </c>
      <c r="Y15" s="22" t="s">
        <v>117</v>
      </c>
    </row>
    <row r="16" spans="1:25" ht="14.65" thickBot="1" x14ac:dyDescent="0.5">
      <c r="Q16" s="79" t="s">
        <v>84</v>
      </c>
      <c r="R16" s="80"/>
      <c r="S16" s="81"/>
      <c r="T16" s="54">
        <f t="shared" si="0"/>
        <v>123882</v>
      </c>
      <c r="U16" s="54" t="s">
        <v>117</v>
      </c>
      <c r="V16" s="54" t="s">
        <v>117</v>
      </c>
      <c r="W16" s="54">
        <f t="shared" si="1"/>
        <v>10696</v>
      </c>
      <c r="X16" s="54" t="s">
        <v>117</v>
      </c>
      <c r="Y16" s="54" t="s">
        <v>117</v>
      </c>
    </row>
    <row r="17" spans="1:25" x14ac:dyDescent="0.45">
      <c r="A17" s="78">
        <v>2024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85" t="s">
        <v>55</v>
      </c>
      <c r="R17" s="86" t="s">
        <v>56</v>
      </c>
      <c r="S17" s="85" t="s">
        <v>57</v>
      </c>
      <c r="T17" s="67" t="s">
        <v>126</v>
      </c>
      <c r="U17" s="67"/>
      <c r="V17" s="67"/>
      <c r="W17" s="67" t="s">
        <v>151</v>
      </c>
      <c r="X17" s="67"/>
      <c r="Y17" s="67"/>
    </row>
    <row r="18" spans="1:25" x14ac:dyDescent="0.45">
      <c r="A18" s="2" t="s">
        <v>55</v>
      </c>
      <c r="B18" s="18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64</v>
      </c>
      <c r="K18" s="2" t="s">
        <v>65</v>
      </c>
      <c r="L18" s="2" t="s">
        <v>66</v>
      </c>
      <c r="M18" s="2" t="s">
        <v>67</v>
      </c>
      <c r="N18" s="2" t="s">
        <v>68</v>
      </c>
      <c r="O18" s="2" t="s">
        <v>69</v>
      </c>
      <c r="Q18" s="77"/>
      <c r="R18" s="87"/>
      <c r="S18" s="77"/>
      <c r="T18" s="23" t="s">
        <v>122</v>
      </c>
      <c r="U18" s="23" t="s">
        <v>123</v>
      </c>
      <c r="V18" s="23" t="s">
        <v>70</v>
      </c>
      <c r="W18" s="23" t="s">
        <v>122</v>
      </c>
      <c r="X18" s="23" t="s">
        <v>123</v>
      </c>
      <c r="Y18" s="23" t="s">
        <v>70</v>
      </c>
    </row>
    <row r="19" spans="1:25" x14ac:dyDescent="0.45">
      <c r="A19" s="19" t="s">
        <v>71</v>
      </c>
      <c r="B19" s="21" t="s">
        <v>72</v>
      </c>
      <c r="C19" s="19" t="s">
        <v>73</v>
      </c>
      <c r="D19" s="19">
        <v>20</v>
      </c>
      <c r="E19" s="19">
        <v>15</v>
      </c>
      <c r="F19" s="19">
        <v>17</v>
      </c>
      <c r="G19" s="19">
        <v>29</v>
      </c>
      <c r="H19" s="19">
        <v>31</v>
      </c>
      <c r="I19" s="19">
        <v>30</v>
      </c>
      <c r="J19" s="19">
        <v>25</v>
      </c>
      <c r="K19" s="19">
        <v>25</v>
      </c>
      <c r="L19" s="19">
        <v>25</v>
      </c>
      <c r="M19" s="19">
        <v>27</v>
      </c>
      <c r="N19" s="19">
        <v>27</v>
      </c>
      <c r="O19" s="19">
        <v>20</v>
      </c>
      <c r="Q19" s="28" t="s">
        <v>71</v>
      </c>
      <c r="R19" s="29" t="s">
        <v>72</v>
      </c>
      <c r="S19" s="28" t="s">
        <v>73</v>
      </c>
      <c r="T19" s="19">
        <f>SUM(D19:O19)</f>
        <v>291</v>
      </c>
      <c r="U19" s="19">
        <f>T19-T4</f>
        <v>-34</v>
      </c>
      <c r="V19" s="24">
        <f>IFERROR(T19/T4-1, "N/A")</f>
        <v>-0.10461538461538467</v>
      </c>
      <c r="W19" s="19">
        <f>SUM(D19)</f>
        <v>20</v>
      </c>
      <c r="X19" s="19">
        <f>W19-W4</f>
        <v>-8</v>
      </c>
      <c r="Y19" s="24">
        <f>IFERROR(W19/W4-1, "N/A")</f>
        <v>-0.2857142857142857</v>
      </c>
    </row>
    <row r="20" spans="1:25" x14ac:dyDescent="0.45">
      <c r="A20" s="19" t="s">
        <v>71</v>
      </c>
      <c r="B20" s="21" t="s">
        <v>74</v>
      </c>
      <c r="C20" s="19" t="s">
        <v>12</v>
      </c>
      <c r="D20" s="19">
        <v>100</v>
      </c>
      <c r="E20" s="19">
        <v>125</v>
      </c>
      <c r="F20" s="19">
        <v>101</v>
      </c>
      <c r="G20" s="19">
        <v>147</v>
      </c>
      <c r="H20" s="19">
        <v>168</v>
      </c>
      <c r="I20" s="19">
        <v>153</v>
      </c>
      <c r="J20" s="19">
        <v>99</v>
      </c>
      <c r="K20" s="19">
        <v>153</v>
      </c>
      <c r="L20" s="19">
        <v>116</v>
      </c>
      <c r="M20" s="19">
        <v>143</v>
      </c>
      <c r="N20" s="19">
        <v>118</v>
      </c>
      <c r="O20" s="19">
        <v>80</v>
      </c>
      <c r="Q20" s="19" t="s">
        <v>71</v>
      </c>
      <c r="R20" s="21" t="s">
        <v>75</v>
      </c>
      <c r="S20" s="19" t="s">
        <v>12</v>
      </c>
      <c r="T20" s="19">
        <f t="shared" ref="T20:T31" si="2">SUM(D20:O20)</f>
        <v>1503</v>
      </c>
      <c r="U20" s="19">
        <f t="shared" ref="U20:U31" si="3">T20-T5</f>
        <v>152</v>
      </c>
      <c r="V20" s="24">
        <f t="shared" ref="V20:V31" si="4">IFERROR(T20/T5-1, "N/A")</f>
        <v>0.11250925240562548</v>
      </c>
      <c r="W20" s="19">
        <f t="shared" ref="W20:W31" si="5">SUM(D20)</f>
        <v>100</v>
      </c>
      <c r="X20" s="19">
        <f t="shared" ref="X20:X31" si="6">W20-W5</f>
        <v>-2</v>
      </c>
      <c r="Y20" s="24">
        <f t="shared" ref="Y20:Y31" si="7">IFERROR(W20/W5-1, "N/A")</f>
        <v>-1.9607843137254943E-2</v>
      </c>
    </row>
    <row r="21" spans="1:25" x14ac:dyDescent="0.45">
      <c r="A21" s="19" t="s">
        <v>71</v>
      </c>
      <c r="B21" s="21">
        <v>120</v>
      </c>
      <c r="C21" s="19" t="s">
        <v>19</v>
      </c>
      <c r="D21" s="19">
        <v>544</v>
      </c>
      <c r="E21" s="19">
        <v>443</v>
      </c>
      <c r="F21" s="19">
        <v>501</v>
      </c>
      <c r="G21" s="19">
        <v>561</v>
      </c>
      <c r="H21" s="19">
        <v>554</v>
      </c>
      <c r="I21" s="19">
        <v>464</v>
      </c>
      <c r="J21" s="19">
        <v>461</v>
      </c>
      <c r="K21" s="19">
        <v>495</v>
      </c>
      <c r="L21" s="19">
        <v>497</v>
      </c>
      <c r="M21" s="19">
        <v>553</v>
      </c>
      <c r="N21" s="19">
        <v>520</v>
      </c>
      <c r="O21" s="19">
        <v>460</v>
      </c>
      <c r="Q21" s="19" t="s">
        <v>71</v>
      </c>
      <c r="R21" s="21">
        <v>120</v>
      </c>
      <c r="S21" s="19" t="s">
        <v>19</v>
      </c>
      <c r="T21" s="19">
        <f t="shared" si="2"/>
        <v>6053</v>
      </c>
      <c r="U21" s="19">
        <f t="shared" si="3"/>
        <v>-500</v>
      </c>
      <c r="V21" s="24">
        <f t="shared" si="4"/>
        <v>-7.6300930871356587E-2</v>
      </c>
      <c r="W21" s="19">
        <f t="shared" si="5"/>
        <v>544</v>
      </c>
      <c r="X21" s="19">
        <f t="shared" si="6"/>
        <v>-11</v>
      </c>
      <c r="Y21" s="24">
        <f t="shared" si="7"/>
        <v>-1.9819819819819839E-2</v>
      </c>
    </row>
    <row r="22" spans="1:25" x14ac:dyDescent="0.45">
      <c r="A22" s="19" t="s">
        <v>71</v>
      </c>
      <c r="B22" s="21" t="s">
        <v>21</v>
      </c>
      <c r="C22" s="19" t="s">
        <v>20</v>
      </c>
      <c r="D22" s="19">
        <v>1081</v>
      </c>
      <c r="E22" s="19">
        <v>1168</v>
      </c>
      <c r="F22" s="19">
        <v>1419</v>
      </c>
      <c r="G22" s="19">
        <v>1459</v>
      </c>
      <c r="H22" s="19">
        <v>1564</v>
      </c>
      <c r="I22" s="19">
        <v>1500</v>
      </c>
      <c r="J22" s="19">
        <v>1477</v>
      </c>
      <c r="K22" s="19">
        <v>1366</v>
      </c>
      <c r="L22" s="19">
        <v>1341</v>
      </c>
      <c r="M22" s="19">
        <v>1506</v>
      </c>
      <c r="N22" s="19">
        <v>1223</v>
      </c>
      <c r="O22" s="19">
        <v>1228</v>
      </c>
      <c r="Q22" s="19" t="s">
        <v>71</v>
      </c>
      <c r="R22" s="21" t="s">
        <v>21</v>
      </c>
      <c r="S22" s="19" t="s">
        <v>20</v>
      </c>
      <c r="T22" s="19">
        <f t="shared" si="2"/>
        <v>16332</v>
      </c>
      <c r="U22" s="19">
        <f t="shared" si="3"/>
        <v>1363</v>
      </c>
      <c r="V22" s="24">
        <f t="shared" si="4"/>
        <v>9.1054846683145119E-2</v>
      </c>
      <c r="W22" s="19">
        <f t="shared" si="5"/>
        <v>1081</v>
      </c>
      <c r="X22" s="19">
        <f t="shared" si="6"/>
        <v>-69</v>
      </c>
      <c r="Y22" s="24">
        <f t="shared" si="7"/>
        <v>-6.0000000000000053E-2</v>
      </c>
    </row>
    <row r="23" spans="1:25" x14ac:dyDescent="0.45">
      <c r="A23" s="19" t="s">
        <v>71</v>
      </c>
      <c r="B23" s="21">
        <v>100</v>
      </c>
      <c r="C23" s="19" t="s">
        <v>22</v>
      </c>
      <c r="D23" s="19">
        <v>16</v>
      </c>
      <c r="E23" s="19">
        <v>15</v>
      </c>
      <c r="F23" s="19">
        <v>26</v>
      </c>
      <c r="G23" s="19">
        <v>24</v>
      </c>
      <c r="H23" s="19">
        <v>30</v>
      </c>
      <c r="I23" s="19">
        <v>14</v>
      </c>
      <c r="J23" s="19">
        <v>16</v>
      </c>
      <c r="K23" s="19">
        <v>31</v>
      </c>
      <c r="L23" s="19">
        <v>29</v>
      </c>
      <c r="M23" s="19">
        <v>14</v>
      </c>
      <c r="N23" s="19">
        <v>32</v>
      </c>
      <c r="O23" s="19">
        <v>21</v>
      </c>
      <c r="Q23" s="19" t="s">
        <v>71</v>
      </c>
      <c r="R23" s="21" t="s">
        <v>23</v>
      </c>
      <c r="S23" s="19" t="s">
        <v>22</v>
      </c>
      <c r="T23" s="19">
        <f t="shared" si="2"/>
        <v>268</v>
      </c>
      <c r="U23" s="19">
        <f t="shared" si="3"/>
        <v>-3</v>
      </c>
      <c r="V23" s="24">
        <f t="shared" si="4"/>
        <v>-1.1070110701106972E-2</v>
      </c>
      <c r="W23" s="19">
        <f t="shared" si="5"/>
        <v>16</v>
      </c>
      <c r="X23" s="19">
        <f t="shared" si="6"/>
        <v>-3</v>
      </c>
      <c r="Y23" s="24">
        <f t="shared" si="7"/>
        <v>-0.15789473684210531</v>
      </c>
    </row>
    <row r="24" spans="1:25" x14ac:dyDescent="0.45">
      <c r="A24" s="19" t="s">
        <v>71</v>
      </c>
      <c r="B24" s="21" t="s">
        <v>76</v>
      </c>
      <c r="C24" s="19" t="s">
        <v>25</v>
      </c>
      <c r="D24" s="19">
        <v>7</v>
      </c>
      <c r="E24" s="19">
        <v>4</v>
      </c>
      <c r="F24" s="19">
        <v>6</v>
      </c>
      <c r="G24" s="19">
        <v>4</v>
      </c>
      <c r="H24" s="19">
        <v>11</v>
      </c>
      <c r="I24" s="19">
        <v>4</v>
      </c>
      <c r="J24" s="19">
        <v>10</v>
      </c>
      <c r="K24" s="19">
        <v>4</v>
      </c>
      <c r="L24" s="19">
        <v>1</v>
      </c>
      <c r="M24" s="19">
        <v>10</v>
      </c>
      <c r="N24" s="19">
        <v>5</v>
      </c>
      <c r="O24" s="19">
        <v>3</v>
      </c>
      <c r="Q24" s="19" t="s">
        <v>71</v>
      </c>
      <c r="R24" s="21" t="s">
        <v>76</v>
      </c>
      <c r="S24" s="19" t="s">
        <v>25</v>
      </c>
      <c r="T24" s="19">
        <f t="shared" si="2"/>
        <v>69</v>
      </c>
      <c r="U24" s="19">
        <f t="shared" si="3"/>
        <v>13</v>
      </c>
      <c r="V24" s="24">
        <f t="shared" si="4"/>
        <v>0.23214285714285721</v>
      </c>
      <c r="W24" s="19">
        <f t="shared" si="5"/>
        <v>7</v>
      </c>
      <c r="X24" s="19">
        <f t="shared" si="6"/>
        <v>-1</v>
      </c>
      <c r="Y24" s="24">
        <f t="shared" si="7"/>
        <v>-0.125</v>
      </c>
    </row>
    <row r="25" spans="1:25" ht="14.65" thickBot="1" x14ac:dyDescent="0.5">
      <c r="A25" s="74" t="s">
        <v>77</v>
      </c>
      <c r="B25" s="75"/>
      <c r="C25" s="76"/>
      <c r="D25" s="33">
        <v>1768</v>
      </c>
      <c r="E25" s="33">
        <v>1770</v>
      </c>
      <c r="F25" s="33">
        <v>2070</v>
      </c>
      <c r="G25" s="33">
        <v>2224</v>
      </c>
      <c r="H25" s="33">
        <v>2358</v>
      </c>
      <c r="I25" s="33">
        <v>2165</v>
      </c>
      <c r="J25" s="33">
        <v>2088</v>
      </c>
      <c r="K25" s="33">
        <v>2074</v>
      </c>
      <c r="L25" s="33">
        <v>2009</v>
      </c>
      <c r="M25" s="33">
        <v>2253</v>
      </c>
      <c r="N25" s="33">
        <v>1925</v>
      </c>
      <c r="O25" s="33">
        <v>1812</v>
      </c>
      <c r="Q25" s="68" t="s">
        <v>77</v>
      </c>
      <c r="R25" s="69"/>
      <c r="S25" s="70"/>
      <c r="T25" s="22">
        <f t="shared" si="2"/>
        <v>24516</v>
      </c>
      <c r="U25" s="22">
        <f t="shared" si="3"/>
        <v>991</v>
      </c>
      <c r="V25" s="25">
        <f t="shared" si="4"/>
        <v>4.2125398512220968E-2</v>
      </c>
      <c r="W25" s="22">
        <f t="shared" si="5"/>
        <v>1768</v>
      </c>
      <c r="X25" s="22">
        <f t="shared" si="6"/>
        <v>-94</v>
      </c>
      <c r="Y25" s="25">
        <f t="shared" si="7"/>
        <v>-5.0483351235230955E-2</v>
      </c>
    </row>
    <row r="26" spans="1:25" x14ac:dyDescent="0.45">
      <c r="A26" s="28" t="s">
        <v>78</v>
      </c>
      <c r="B26" s="29">
        <v>240</v>
      </c>
      <c r="C26" s="28" t="s">
        <v>79</v>
      </c>
      <c r="D26" s="28">
        <v>1693</v>
      </c>
      <c r="E26" s="28">
        <v>1301</v>
      </c>
      <c r="F26" s="28">
        <v>1420</v>
      </c>
      <c r="G26" s="28">
        <v>1302</v>
      </c>
      <c r="H26" s="28">
        <v>1390</v>
      </c>
      <c r="I26" s="28">
        <v>1371</v>
      </c>
      <c r="J26" s="28">
        <v>1318</v>
      </c>
      <c r="K26" s="28">
        <v>1319</v>
      </c>
      <c r="L26" s="28">
        <v>1187</v>
      </c>
      <c r="M26" s="28">
        <v>1176</v>
      </c>
      <c r="N26" s="28">
        <v>1050</v>
      </c>
      <c r="O26" s="28">
        <v>1171</v>
      </c>
      <c r="Q26" s="28" t="s">
        <v>78</v>
      </c>
      <c r="R26" s="29" t="s">
        <v>32</v>
      </c>
      <c r="S26" s="28" t="s">
        <v>79</v>
      </c>
      <c r="T26" s="28">
        <f t="shared" si="2"/>
        <v>15698</v>
      </c>
      <c r="U26" s="28">
        <f t="shared" si="3"/>
        <v>-3776</v>
      </c>
      <c r="V26" s="39">
        <f t="shared" si="4"/>
        <v>-0.19389955838553974</v>
      </c>
      <c r="W26" s="28">
        <f t="shared" si="5"/>
        <v>1693</v>
      </c>
      <c r="X26" s="28">
        <f t="shared" si="6"/>
        <v>106</v>
      </c>
      <c r="Y26" s="39">
        <f t="shared" si="7"/>
        <v>6.6792690611216177E-2</v>
      </c>
    </row>
    <row r="27" spans="1:25" x14ac:dyDescent="0.45">
      <c r="A27" s="19" t="s">
        <v>78</v>
      </c>
      <c r="B27" s="21" t="s">
        <v>80</v>
      </c>
      <c r="C27" s="19" t="s">
        <v>81</v>
      </c>
      <c r="D27" s="19">
        <v>2946</v>
      </c>
      <c r="E27" s="19">
        <v>2582</v>
      </c>
      <c r="F27" s="19">
        <v>2765</v>
      </c>
      <c r="G27" s="19">
        <v>2808</v>
      </c>
      <c r="H27" s="19">
        <v>2960</v>
      </c>
      <c r="I27" s="19">
        <v>2701</v>
      </c>
      <c r="J27" s="19">
        <v>2464</v>
      </c>
      <c r="K27" s="19">
        <v>2856</v>
      </c>
      <c r="L27" s="19">
        <v>2675</v>
      </c>
      <c r="M27" s="19">
        <v>2806</v>
      </c>
      <c r="N27" s="19">
        <v>2879</v>
      </c>
      <c r="O27" s="19">
        <v>2763</v>
      </c>
      <c r="Q27" s="19" t="s">
        <v>78</v>
      </c>
      <c r="R27" s="21" t="s">
        <v>80</v>
      </c>
      <c r="S27" s="19" t="s">
        <v>81</v>
      </c>
      <c r="T27" s="19">
        <f t="shared" si="2"/>
        <v>33205</v>
      </c>
      <c r="U27" s="19">
        <f t="shared" si="3"/>
        <v>-3693</v>
      </c>
      <c r="V27" s="24">
        <f t="shared" si="4"/>
        <v>-0.10008672556778142</v>
      </c>
      <c r="W27" s="19">
        <f t="shared" si="5"/>
        <v>2946</v>
      </c>
      <c r="X27" s="19">
        <f t="shared" si="6"/>
        <v>-440</v>
      </c>
      <c r="Y27" s="24">
        <f t="shared" si="7"/>
        <v>-0.12994683992911993</v>
      </c>
    </row>
    <row r="28" spans="1:25" x14ac:dyDescent="0.45">
      <c r="A28" s="19" t="s">
        <v>78</v>
      </c>
      <c r="B28" s="21">
        <v>220</v>
      </c>
      <c r="C28" s="19" t="s">
        <v>39</v>
      </c>
      <c r="D28" s="19">
        <v>1000</v>
      </c>
      <c r="E28" s="19">
        <v>892</v>
      </c>
      <c r="F28" s="19">
        <v>996</v>
      </c>
      <c r="G28" s="19">
        <v>1003</v>
      </c>
      <c r="H28" s="19">
        <v>1247</v>
      </c>
      <c r="I28" s="19">
        <v>1035</v>
      </c>
      <c r="J28" s="19">
        <v>1428</v>
      </c>
      <c r="K28" s="19">
        <v>948</v>
      </c>
      <c r="L28" s="19">
        <v>884</v>
      </c>
      <c r="M28" s="19">
        <v>935</v>
      </c>
      <c r="N28" s="19">
        <v>868</v>
      </c>
      <c r="O28" s="19">
        <v>1053</v>
      </c>
      <c r="Q28" s="19" t="s">
        <v>78</v>
      </c>
      <c r="R28" s="21" t="s">
        <v>40</v>
      </c>
      <c r="S28" s="19" t="s">
        <v>39</v>
      </c>
      <c r="T28" s="19">
        <f t="shared" si="2"/>
        <v>12289</v>
      </c>
      <c r="U28" s="19">
        <f t="shared" si="3"/>
        <v>-175</v>
      </c>
      <c r="V28" s="24">
        <f t="shared" si="4"/>
        <v>-1.4040436456996153E-2</v>
      </c>
      <c r="W28" s="19">
        <f t="shared" si="5"/>
        <v>1000</v>
      </c>
      <c r="X28" s="19">
        <f t="shared" si="6"/>
        <v>-236</v>
      </c>
      <c r="Y28" s="24">
        <f t="shared" si="7"/>
        <v>-0.19093851132686079</v>
      </c>
    </row>
    <row r="29" spans="1:25" ht="30.75" customHeight="1" x14ac:dyDescent="0.45">
      <c r="A29" s="34" t="s">
        <v>78</v>
      </c>
      <c r="B29" s="30" t="s">
        <v>82</v>
      </c>
      <c r="C29" s="35" t="s">
        <v>42</v>
      </c>
      <c r="D29" s="19">
        <v>2552</v>
      </c>
      <c r="E29" s="19">
        <v>2644</v>
      </c>
      <c r="F29" s="19">
        <v>2645</v>
      </c>
      <c r="G29" s="19">
        <v>2789</v>
      </c>
      <c r="H29" s="19">
        <v>2679</v>
      </c>
      <c r="I29" s="19">
        <v>2695</v>
      </c>
      <c r="J29" s="19">
        <v>2578</v>
      </c>
      <c r="K29" s="19">
        <v>2788</v>
      </c>
      <c r="L29" s="19">
        <v>2797</v>
      </c>
      <c r="M29" s="19">
        <v>2804</v>
      </c>
      <c r="N29" s="19">
        <v>2551</v>
      </c>
      <c r="O29" s="19">
        <v>2651</v>
      </c>
      <c r="Q29" s="38" t="s">
        <v>78</v>
      </c>
      <c r="R29" s="40" t="s">
        <v>82</v>
      </c>
      <c r="S29" s="38" t="s">
        <v>42</v>
      </c>
      <c r="T29" s="19">
        <f t="shared" si="2"/>
        <v>32173</v>
      </c>
      <c r="U29" s="19">
        <f t="shared" si="3"/>
        <v>652</v>
      </c>
      <c r="V29" s="24">
        <f t="shared" si="4"/>
        <v>2.0684622949779463E-2</v>
      </c>
      <c r="W29" s="19">
        <f t="shared" si="5"/>
        <v>2552</v>
      </c>
      <c r="X29" s="19">
        <f t="shared" si="6"/>
        <v>-73</v>
      </c>
      <c r="Y29" s="24">
        <f t="shared" si="7"/>
        <v>-2.780952380952384E-2</v>
      </c>
    </row>
    <row r="30" spans="1:25" ht="14.65" thickBot="1" x14ac:dyDescent="0.5">
      <c r="A30" s="68" t="s">
        <v>83</v>
      </c>
      <c r="B30" s="69"/>
      <c r="C30" s="70"/>
      <c r="D30" s="22">
        <v>8191</v>
      </c>
      <c r="E30" s="22">
        <v>7419</v>
      </c>
      <c r="F30" s="22">
        <v>7826</v>
      </c>
      <c r="G30" s="22">
        <v>7902</v>
      </c>
      <c r="H30" s="22">
        <v>8276</v>
      </c>
      <c r="I30" s="22">
        <v>7802</v>
      </c>
      <c r="J30" s="22">
        <v>7788</v>
      </c>
      <c r="K30" s="22">
        <v>7911</v>
      </c>
      <c r="L30" s="22">
        <v>7543</v>
      </c>
      <c r="M30" s="22">
        <v>7721</v>
      </c>
      <c r="N30" s="22">
        <v>7348</v>
      </c>
      <c r="O30" s="22">
        <v>7638</v>
      </c>
      <c r="Q30" s="68" t="s">
        <v>83</v>
      </c>
      <c r="R30" s="69"/>
      <c r="S30" s="70"/>
      <c r="T30" s="22">
        <f t="shared" si="2"/>
        <v>93365</v>
      </c>
      <c r="U30" s="22">
        <f t="shared" si="3"/>
        <v>-6992</v>
      </c>
      <c r="V30" s="25">
        <f t="shared" si="4"/>
        <v>-6.9671273553414292E-2</v>
      </c>
      <c r="W30" s="22">
        <f t="shared" si="5"/>
        <v>8191</v>
      </c>
      <c r="X30" s="22">
        <f t="shared" si="6"/>
        <v>-643</v>
      </c>
      <c r="Y30" s="25">
        <f t="shared" si="7"/>
        <v>-7.2786959474756663E-2</v>
      </c>
    </row>
    <row r="31" spans="1:25" ht="14.65" thickBot="1" x14ac:dyDescent="0.5">
      <c r="A31" s="82" t="s">
        <v>84</v>
      </c>
      <c r="B31" s="83"/>
      <c r="C31" s="84"/>
      <c r="D31" s="36">
        <v>9959</v>
      </c>
      <c r="E31" s="36">
        <v>9189</v>
      </c>
      <c r="F31" s="36">
        <v>9896</v>
      </c>
      <c r="G31" s="36">
        <v>10126</v>
      </c>
      <c r="H31" s="36">
        <v>10634</v>
      </c>
      <c r="I31" s="36">
        <v>9967</v>
      </c>
      <c r="J31" s="36">
        <v>9876</v>
      </c>
      <c r="K31" s="36">
        <v>9985</v>
      </c>
      <c r="L31" s="36">
        <v>9552</v>
      </c>
      <c r="M31" s="36">
        <v>9974</v>
      </c>
      <c r="N31" s="36">
        <v>9273</v>
      </c>
      <c r="O31" s="36">
        <v>9450</v>
      </c>
      <c r="Q31" s="71" t="s">
        <v>84</v>
      </c>
      <c r="R31" s="72"/>
      <c r="S31" s="73"/>
      <c r="T31" s="54">
        <f t="shared" si="2"/>
        <v>117881</v>
      </c>
      <c r="U31" s="54">
        <f t="shared" si="3"/>
        <v>-6001</v>
      </c>
      <c r="V31" s="55">
        <f t="shared" si="4"/>
        <v>-4.8441258617071048E-2</v>
      </c>
      <c r="W31" s="54">
        <f t="shared" si="5"/>
        <v>9959</v>
      </c>
      <c r="X31" s="54">
        <f t="shared" si="6"/>
        <v>-737</v>
      </c>
      <c r="Y31" s="55">
        <f t="shared" si="7"/>
        <v>-6.8904263275990973E-2</v>
      </c>
    </row>
    <row r="32" spans="1:25" x14ac:dyDescent="0.45">
      <c r="Q32" s="85" t="s">
        <v>55</v>
      </c>
      <c r="R32" s="86" t="s">
        <v>56</v>
      </c>
      <c r="S32" s="85" t="s">
        <v>57</v>
      </c>
      <c r="T32" s="67" t="s">
        <v>150</v>
      </c>
      <c r="U32" s="67"/>
      <c r="V32" s="67"/>
      <c r="W32" s="67" t="s">
        <v>150</v>
      </c>
      <c r="X32" s="67"/>
      <c r="Y32" s="67"/>
    </row>
    <row r="33" spans="1:25" x14ac:dyDescent="0.45">
      <c r="A33" s="78" t="s">
        <v>150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Q33" s="77"/>
      <c r="R33" s="87"/>
      <c r="S33" s="77"/>
      <c r="T33" s="23" t="s">
        <v>122</v>
      </c>
      <c r="U33" s="23" t="s">
        <v>123</v>
      </c>
      <c r="V33" s="23" t="s">
        <v>70</v>
      </c>
      <c r="W33" s="23" t="s">
        <v>122</v>
      </c>
      <c r="X33" s="23" t="s">
        <v>123</v>
      </c>
      <c r="Y33" s="23" t="s">
        <v>70</v>
      </c>
    </row>
    <row r="34" spans="1:25" x14ac:dyDescent="0.45">
      <c r="A34" s="2" t="s">
        <v>55</v>
      </c>
      <c r="B34" s="18" t="s">
        <v>56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2" t="s">
        <v>62</v>
      </c>
      <c r="I34" s="2" t="s">
        <v>63</v>
      </c>
      <c r="J34" s="2" t="s">
        <v>64</v>
      </c>
      <c r="K34" s="2" t="s">
        <v>65</v>
      </c>
      <c r="L34" s="2" t="s">
        <v>66</v>
      </c>
      <c r="M34" s="2" t="s">
        <v>67</v>
      </c>
      <c r="N34" s="2" t="s">
        <v>68</v>
      </c>
      <c r="O34" s="2" t="s">
        <v>69</v>
      </c>
      <c r="Q34" s="28" t="s">
        <v>71</v>
      </c>
      <c r="R34" s="29" t="s">
        <v>72</v>
      </c>
      <c r="S34" s="28" t="s">
        <v>73</v>
      </c>
      <c r="T34" s="19">
        <f>SUM(D35:O35)</f>
        <v>94</v>
      </c>
      <c r="U34" s="19">
        <f>T34-T19</f>
        <v>-197</v>
      </c>
      <c r="V34" s="24">
        <f>IFERROR(T34/T19-1, "N/A")</f>
        <v>-0.67697594501718217</v>
      </c>
      <c r="W34" s="19">
        <f>SUM(D35)</f>
        <v>19</v>
      </c>
      <c r="X34" s="19">
        <f>W34-W19</f>
        <v>-1</v>
      </c>
      <c r="Y34" s="24">
        <f>IFERROR(W34/W19-1, "N/A")</f>
        <v>-5.0000000000000044E-2</v>
      </c>
    </row>
    <row r="35" spans="1:25" x14ac:dyDescent="0.45">
      <c r="A35" s="19" t="s">
        <v>71</v>
      </c>
      <c r="B35" s="21" t="s">
        <v>72</v>
      </c>
      <c r="C35" s="19" t="s">
        <v>73</v>
      </c>
      <c r="D35" s="19">
        <v>19</v>
      </c>
      <c r="E35" s="19">
        <v>19</v>
      </c>
      <c r="F35" s="19">
        <v>31</v>
      </c>
      <c r="G35" s="19">
        <v>25</v>
      </c>
      <c r="H35" s="19" t="s">
        <v>117</v>
      </c>
      <c r="I35" s="19" t="s">
        <v>117</v>
      </c>
      <c r="J35" s="19" t="s">
        <v>117</v>
      </c>
      <c r="K35" s="19" t="s">
        <v>117</v>
      </c>
      <c r="L35" s="19" t="s">
        <v>117</v>
      </c>
      <c r="M35" s="19" t="s">
        <v>117</v>
      </c>
      <c r="N35" s="19" t="s">
        <v>117</v>
      </c>
      <c r="O35" s="19" t="s">
        <v>117</v>
      </c>
      <c r="Q35" s="19" t="s">
        <v>71</v>
      </c>
      <c r="R35" s="21" t="s">
        <v>75</v>
      </c>
      <c r="S35" s="19" t="s">
        <v>12</v>
      </c>
      <c r="T35" s="19">
        <f t="shared" ref="T35:T46" si="8">SUM(D36:O36)</f>
        <v>449</v>
      </c>
      <c r="U35" s="19">
        <f t="shared" ref="U35:U46" si="9">T35-T20</f>
        <v>-1054</v>
      </c>
      <c r="V35" s="24">
        <f t="shared" ref="V35:V46" si="10">IFERROR(T35/T20-1, "N/A")</f>
        <v>-0.70126413838988688</v>
      </c>
      <c r="W35" s="19">
        <f t="shared" ref="W35:W46" si="11">SUM(D36)</f>
        <v>105</v>
      </c>
      <c r="X35" s="19">
        <f t="shared" ref="X35:X46" si="12">W35-W20</f>
        <v>5</v>
      </c>
      <c r="Y35" s="24">
        <f t="shared" ref="Y35:Y46" si="13">IFERROR(W35/W20-1, "N/A")</f>
        <v>5.0000000000000044E-2</v>
      </c>
    </row>
    <row r="36" spans="1:25" x14ac:dyDescent="0.45">
      <c r="A36" s="19" t="s">
        <v>71</v>
      </c>
      <c r="B36" s="21" t="s">
        <v>74</v>
      </c>
      <c r="C36" s="19" t="s">
        <v>12</v>
      </c>
      <c r="D36" s="19">
        <v>105</v>
      </c>
      <c r="E36" s="19">
        <v>88</v>
      </c>
      <c r="F36" s="19">
        <v>132</v>
      </c>
      <c r="G36" s="19">
        <v>124</v>
      </c>
      <c r="H36" s="19" t="s">
        <v>117</v>
      </c>
      <c r="I36" s="19" t="s">
        <v>117</v>
      </c>
      <c r="J36" s="19" t="s">
        <v>117</v>
      </c>
      <c r="K36" s="19" t="s">
        <v>117</v>
      </c>
      <c r="L36" s="19" t="s">
        <v>117</v>
      </c>
      <c r="M36" s="19" t="s">
        <v>117</v>
      </c>
      <c r="N36" s="19" t="s">
        <v>117</v>
      </c>
      <c r="O36" s="19" t="s">
        <v>117</v>
      </c>
      <c r="Q36" s="19" t="s">
        <v>71</v>
      </c>
      <c r="R36" s="21">
        <v>120</v>
      </c>
      <c r="S36" s="19" t="s">
        <v>19</v>
      </c>
      <c r="T36" s="19">
        <f t="shared" si="8"/>
        <v>1705</v>
      </c>
      <c r="U36" s="19">
        <f t="shared" si="9"/>
        <v>-4348</v>
      </c>
      <c r="V36" s="24">
        <f t="shared" si="10"/>
        <v>-0.71832149347431029</v>
      </c>
      <c r="W36" s="19">
        <f t="shared" si="11"/>
        <v>467</v>
      </c>
      <c r="X36" s="19">
        <f t="shared" si="12"/>
        <v>-77</v>
      </c>
      <c r="Y36" s="24">
        <f t="shared" si="13"/>
        <v>-0.14154411764705888</v>
      </c>
    </row>
    <row r="37" spans="1:25" x14ac:dyDescent="0.45">
      <c r="A37" s="19" t="s">
        <v>71</v>
      </c>
      <c r="B37" s="21">
        <v>120</v>
      </c>
      <c r="C37" s="19" t="s">
        <v>19</v>
      </c>
      <c r="D37" s="19">
        <v>467</v>
      </c>
      <c r="E37" s="19">
        <v>389</v>
      </c>
      <c r="F37" s="19">
        <v>439</v>
      </c>
      <c r="G37" s="19">
        <v>410</v>
      </c>
      <c r="H37" s="19" t="s">
        <v>117</v>
      </c>
      <c r="I37" s="19" t="s">
        <v>117</v>
      </c>
      <c r="J37" s="19" t="s">
        <v>117</v>
      </c>
      <c r="K37" s="19" t="s">
        <v>117</v>
      </c>
      <c r="L37" s="19" t="s">
        <v>117</v>
      </c>
      <c r="M37" s="19" t="s">
        <v>117</v>
      </c>
      <c r="N37" s="19" t="s">
        <v>117</v>
      </c>
      <c r="O37" s="19" t="s">
        <v>117</v>
      </c>
      <c r="Q37" s="19" t="s">
        <v>71</v>
      </c>
      <c r="R37" s="21" t="s">
        <v>21</v>
      </c>
      <c r="S37" s="19" t="s">
        <v>20</v>
      </c>
      <c r="T37" s="19">
        <f t="shared" si="8"/>
        <v>4413</v>
      </c>
      <c r="U37" s="19">
        <f t="shared" si="9"/>
        <v>-11919</v>
      </c>
      <c r="V37" s="24">
        <f t="shared" si="10"/>
        <v>-0.72979426891991184</v>
      </c>
      <c r="W37" s="19">
        <f t="shared" si="11"/>
        <v>1010</v>
      </c>
      <c r="X37" s="19">
        <f t="shared" si="12"/>
        <v>-71</v>
      </c>
      <c r="Y37" s="24">
        <f t="shared" si="13"/>
        <v>-6.5679925994449606E-2</v>
      </c>
    </row>
    <row r="38" spans="1:25" x14ac:dyDescent="0.45">
      <c r="A38" s="19" t="s">
        <v>71</v>
      </c>
      <c r="B38" s="21" t="s">
        <v>21</v>
      </c>
      <c r="C38" s="19" t="s">
        <v>20</v>
      </c>
      <c r="D38" s="19">
        <v>1010</v>
      </c>
      <c r="E38" s="19">
        <v>1049</v>
      </c>
      <c r="F38" s="19">
        <v>1174</v>
      </c>
      <c r="G38" s="19">
        <v>1180</v>
      </c>
      <c r="H38" s="19" t="s">
        <v>117</v>
      </c>
      <c r="I38" s="19" t="s">
        <v>117</v>
      </c>
      <c r="J38" s="19" t="s">
        <v>117</v>
      </c>
      <c r="K38" s="19" t="s">
        <v>117</v>
      </c>
      <c r="L38" s="19" t="s">
        <v>117</v>
      </c>
      <c r="M38" s="19" t="s">
        <v>117</v>
      </c>
      <c r="N38" s="19" t="s">
        <v>117</v>
      </c>
      <c r="O38" s="19" t="s">
        <v>117</v>
      </c>
      <c r="Q38" s="19" t="s">
        <v>71</v>
      </c>
      <c r="R38" s="21" t="s">
        <v>23</v>
      </c>
      <c r="S38" s="19" t="s">
        <v>22</v>
      </c>
      <c r="T38" s="19">
        <f t="shared" si="8"/>
        <v>80</v>
      </c>
      <c r="U38" s="19">
        <f t="shared" si="9"/>
        <v>-188</v>
      </c>
      <c r="V38" s="24">
        <f t="shared" si="10"/>
        <v>-0.70149253731343286</v>
      </c>
      <c r="W38" s="19">
        <f t="shared" si="11"/>
        <v>18</v>
      </c>
      <c r="X38" s="19">
        <f t="shared" si="12"/>
        <v>2</v>
      </c>
      <c r="Y38" s="24">
        <f>IFERROR(W38/W23-1, "N/A")</f>
        <v>0.125</v>
      </c>
    </row>
    <row r="39" spans="1:25" x14ac:dyDescent="0.45">
      <c r="A39" s="19" t="s">
        <v>71</v>
      </c>
      <c r="B39" s="21">
        <v>100</v>
      </c>
      <c r="C39" s="19" t="s">
        <v>22</v>
      </c>
      <c r="D39" s="19">
        <v>18</v>
      </c>
      <c r="E39" s="19">
        <v>28</v>
      </c>
      <c r="F39" s="19">
        <v>10</v>
      </c>
      <c r="G39" s="19">
        <v>24</v>
      </c>
      <c r="H39" s="19" t="s">
        <v>117</v>
      </c>
      <c r="I39" s="19" t="s">
        <v>117</v>
      </c>
      <c r="J39" s="19" t="s">
        <v>117</v>
      </c>
      <c r="K39" s="19" t="s">
        <v>117</v>
      </c>
      <c r="L39" s="19" t="s">
        <v>117</v>
      </c>
      <c r="M39" s="19" t="s">
        <v>117</v>
      </c>
      <c r="N39" s="19" t="s">
        <v>117</v>
      </c>
      <c r="O39" s="19" t="s">
        <v>117</v>
      </c>
      <c r="Q39" s="19" t="s">
        <v>71</v>
      </c>
      <c r="R39" s="21" t="s">
        <v>76</v>
      </c>
      <c r="S39" s="19" t="s">
        <v>25</v>
      </c>
      <c r="T39" s="19">
        <f t="shared" si="8"/>
        <v>16</v>
      </c>
      <c r="U39" s="19">
        <f t="shared" si="9"/>
        <v>-53</v>
      </c>
      <c r="V39" s="24">
        <f t="shared" si="10"/>
        <v>-0.76811594202898548</v>
      </c>
      <c r="W39" s="19">
        <f t="shared" si="11"/>
        <v>8</v>
      </c>
      <c r="X39" s="19">
        <f t="shared" si="12"/>
        <v>1</v>
      </c>
      <c r="Y39" s="24">
        <f t="shared" si="13"/>
        <v>0.14285714285714279</v>
      </c>
    </row>
    <row r="40" spans="1:25" ht="14.65" thickBot="1" x14ac:dyDescent="0.5">
      <c r="A40" s="19" t="s">
        <v>71</v>
      </c>
      <c r="B40" s="21" t="s">
        <v>76</v>
      </c>
      <c r="C40" s="19" t="s">
        <v>25</v>
      </c>
      <c r="D40" s="19">
        <v>8</v>
      </c>
      <c r="E40" s="19">
        <v>3</v>
      </c>
      <c r="F40" s="19">
        <v>4</v>
      </c>
      <c r="G40" s="19">
        <v>1</v>
      </c>
      <c r="H40" s="19" t="s">
        <v>117</v>
      </c>
      <c r="I40" s="19" t="s">
        <v>117</v>
      </c>
      <c r="J40" s="19" t="s">
        <v>117</v>
      </c>
      <c r="K40" s="19" t="s">
        <v>117</v>
      </c>
      <c r="L40" s="19" t="s">
        <v>117</v>
      </c>
      <c r="M40" s="19" t="s">
        <v>117</v>
      </c>
      <c r="N40" s="19" t="s">
        <v>117</v>
      </c>
      <c r="O40" s="19" t="s">
        <v>117</v>
      </c>
      <c r="Q40" s="68" t="s">
        <v>77</v>
      </c>
      <c r="R40" s="69"/>
      <c r="S40" s="70"/>
      <c r="T40" s="22">
        <f t="shared" si="8"/>
        <v>6757</v>
      </c>
      <c r="U40" s="22">
        <f t="shared" si="9"/>
        <v>-17759</v>
      </c>
      <c r="V40" s="25">
        <f t="shared" si="10"/>
        <v>-0.72438407570566166</v>
      </c>
      <c r="W40" s="22">
        <f t="shared" si="11"/>
        <v>1627</v>
      </c>
      <c r="X40" s="22">
        <f t="shared" si="12"/>
        <v>-141</v>
      </c>
      <c r="Y40" s="25">
        <f t="shared" si="13"/>
        <v>-7.9751131221719507E-2</v>
      </c>
    </row>
    <row r="41" spans="1:25" ht="14.65" thickBot="1" x14ac:dyDescent="0.5">
      <c r="A41" s="45" t="s">
        <v>77</v>
      </c>
      <c r="B41" s="46"/>
      <c r="C41" s="47"/>
      <c r="D41" s="33">
        <v>1627</v>
      </c>
      <c r="E41" s="22">
        <v>1576</v>
      </c>
      <c r="F41" s="22">
        <v>1790</v>
      </c>
      <c r="G41" s="22">
        <v>1764</v>
      </c>
      <c r="H41" s="22" t="s">
        <v>117</v>
      </c>
      <c r="I41" s="22" t="s">
        <v>117</v>
      </c>
      <c r="J41" s="22" t="s">
        <v>117</v>
      </c>
      <c r="K41" s="22" t="s">
        <v>117</v>
      </c>
      <c r="L41" s="22" t="s">
        <v>117</v>
      </c>
      <c r="M41" s="22" t="s">
        <v>117</v>
      </c>
      <c r="N41" s="22" t="s">
        <v>117</v>
      </c>
      <c r="O41" s="22" t="s">
        <v>117</v>
      </c>
      <c r="Q41" s="28" t="s">
        <v>78</v>
      </c>
      <c r="R41" s="29" t="s">
        <v>32</v>
      </c>
      <c r="S41" s="28" t="s">
        <v>79</v>
      </c>
      <c r="T41" s="28">
        <f t="shared" si="8"/>
        <v>4187</v>
      </c>
      <c r="U41" s="28">
        <f t="shared" si="9"/>
        <v>-11511</v>
      </c>
      <c r="V41" s="39">
        <f t="shared" si="10"/>
        <v>-0.73327812460186004</v>
      </c>
      <c r="W41" s="28">
        <f t="shared" si="11"/>
        <v>1041</v>
      </c>
      <c r="X41" s="28">
        <f t="shared" si="12"/>
        <v>-652</v>
      </c>
      <c r="Y41" s="39">
        <f t="shared" si="13"/>
        <v>-0.38511518015357349</v>
      </c>
    </row>
    <row r="42" spans="1:25" x14ac:dyDescent="0.45">
      <c r="A42" s="28" t="s">
        <v>78</v>
      </c>
      <c r="B42" s="29">
        <v>240</v>
      </c>
      <c r="C42" s="28" t="s">
        <v>79</v>
      </c>
      <c r="D42" s="28">
        <v>1041</v>
      </c>
      <c r="E42" s="28">
        <v>982</v>
      </c>
      <c r="F42" s="28">
        <v>1104</v>
      </c>
      <c r="G42" s="28">
        <v>1060</v>
      </c>
      <c r="H42" s="28" t="s">
        <v>117</v>
      </c>
      <c r="I42" s="28" t="s">
        <v>117</v>
      </c>
      <c r="J42" s="28" t="s">
        <v>117</v>
      </c>
      <c r="K42" s="28" t="s">
        <v>117</v>
      </c>
      <c r="L42" s="28" t="s">
        <v>117</v>
      </c>
      <c r="M42" s="28" t="s">
        <v>117</v>
      </c>
      <c r="N42" s="28" t="s">
        <v>117</v>
      </c>
      <c r="O42" s="28" t="s">
        <v>117</v>
      </c>
      <c r="Q42" s="19" t="s">
        <v>78</v>
      </c>
      <c r="R42" s="21" t="s">
        <v>80</v>
      </c>
      <c r="S42" s="19" t="s">
        <v>81</v>
      </c>
      <c r="T42" s="19">
        <f t="shared" si="8"/>
        <v>10636</v>
      </c>
      <c r="U42" s="19">
        <f t="shared" si="9"/>
        <v>-22569</v>
      </c>
      <c r="V42" s="24">
        <f t="shared" si="10"/>
        <v>-0.67968679415750644</v>
      </c>
      <c r="W42" s="19">
        <f t="shared" si="11"/>
        <v>2685</v>
      </c>
      <c r="X42" s="19">
        <f t="shared" si="12"/>
        <v>-261</v>
      </c>
      <c r="Y42" s="24">
        <f t="shared" si="13"/>
        <v>-8.8594704684317738E-2</v>
      </c>
    </row>
    <row r="43" spans="1:25" x14ac:dyDescent="0.45">
      <c r="A43" s="19" t="s">
        <v>78</v>
      </c>
      <c r="B43" s="21" t="s">
        <v>80</v>
      </c>
      <c r="C43" s="19" t="s">
        <v>81</v>
      </c>
      <c r="D43" s="19">
        <v>2685</v>
      </c>
      <c r="E43" s="28">
        <v>2590</v>
      </c>
      <c r="F43" s="28">
        <v>2661</v>
      </c>
      <c r="G43" s="28">
        <v>2700</v>
      </c>
      <c r="H43" s="28" t="s">
        <v>117</v>
      </c>
      <c r="I43" s="28" t="s">
        <v>117</v>
      </c>
      <c r="J43" s="28" t="s">
        <v>117</v>
      </c>
      <c r="K43" s="28" t="s">
        <v>117</v>
      </c>
      <c r="L43" s="28" t="s">
        <v>117</v>
      </c>
      <c r="M43" s="28" t="s">
        <v>117</v>
      </c>
      <c r="N43" s="28" t="s">
        <v>117</v>
      </c>
      <c r="O43" s="28" t="s">
        <v>117</v>
      </c>
      <c r="Q43" s="19" t="s">
        <v>78</v>
      </c>
      <c r="R43" s="21" t="s">
        <v>40</v>
      </c>
      <c r="S43" s="19" t="s">
        <v>39</v>
      </c>
      <c r="T43" s="19">
        <f t="shared" si="8"/>
        <v>3413</v>
      </c>
      <c r="U43" s="19">
        <f t="shared" si="9"/>
        <v>-8876</v>
      </c>
      <c r="V43" s="24">
        <f t="shared" si="10"/>
        <v>-0.7222719505248596</v>
      </c>
      <c r="W43" s="19">
        <f t="shared" si="11"/>
        <v>985</v>
      </c>
      <c r="X43" s="19">
        <f t="shared" si="12"/>
        <v>-15</v>
      </c>
      <c r="Y43" s="24">
        <f t="shared" si="13"/>
        <v>-1.5000000000000013E-2</v>
      </c>
    </row>
    <row r="44" spans="1:25" ht="28.5" x14ac:dyDescent="0.45">
      <c r="A44" s="19" t="s">
        <v>78</v>
      </c>
      <c r="B44" s="21">
        <v>220</v>
      </c>
      <c r="C44" s="19" t="s">
        <v>39</v>
      </c>
      <c r="D44" s="19">
        <v>985</v>
      </c>
      <c r="E44" s="28">
        <v>803</v>
      </c>
      <c r="F44" s="28">
        <v>850</v>
      </c>
      <c r="G44" s="28">
        <v>775</v>
      </c>
      <c r="H44" s="28" t="s">
        <v>117</v>
      </c>
      <c r="I44" s="28" t="s">
        <v>117</v>
      </c>
      <c r="J44" s="28" t="s">
        <v>117</v>
      </c>
      <c r="K44" s="28" t="s">
        <v>117</v>
      </c>
      <c r="L44" s="28" t="s">
        <v>117</v>
      </c>
      <c r="M44" s="28" t="s">
        <v>117</v>
      </c>
      <c r="N44" s="28" t="s">
        <v>117</v>
      </c>
      <c r="O44" s="28" t="s">
        <v>117</v>
      </c>
      <c r="Q44" s="38" t="s">
        <v>78</v>
      </c>
      <c r="R44" s="40" t="s">
        <v>82</v>
      </c>
      <c r="S44" s="38" t="s">
        <v>42</v>
      </c>
      <c r="T44" s="19">
        <f t="shared" si="8"/>
        <v>10376</v>
      </c>
      <c r="U44" s="19">
        <f t="shared" si="9"/>
        <v>-21797</v>
      </c>
      <c r="V44" s="24">
        <f t="shared" si="10"/>
        <v>-0.67749355049264914</v>
      </c>
      <c r="W44" s="19">
        <f t="shared" si="11"/>
        <v>2553</v>
      </c>
      <c r="X44" s="19">
        <f t="shared" si="12"/>
        <v>1</v>
      </c>
      <c r="Y44" s="24">
        <f t="shared" si="13"/>
        <v>3.9184952978055243E-4</v>
      </c>
    </row>
    <row r="45" spans="1:25" ht="28.9" thickBot="1" x14ac:dyDescent="0.5">
      <c r="A45" s="34" t="s">
        <v>78</v>
      </c>
      <c r="B45" s="30" t="s">
        <v>82</v>
      </c>
      <c r="C45" s="35" t="s">
        <v>42</v>
      </c>
      <c r="D45" s="19">
        <v>2553</v>
      </c>
      <c r="E45" s="28">
        <v>2533</v>
      </c>
      <c r="F45" s="28">
        <v>2714</v>
      </c>
      <c r="G45" s="28">
        <v>2576</v>
      </c>
      <c r="H45" s="28" t="s">
        <v>117</v>
      </c>
      <c r="I45" s="28" t="s">
        <v>117</v>
      </c>
      <c r="J45" s="28" t="s">
        <v>117</v>
      </c>
      <c r="K45" s="28" t="s">
        <v>117</v>
      </c>
      <c r="L45" s="28" t="s">
        <v>117</v>
      </c>
      <c r="M45" s="28" t="s">
        <v>117</v>
      </c>
      <c r="N45" s="28" t="s">
        <v>117</v>
      </c>
      <c r="O45" s="28" t="s">
        <v>117</v>
      </c>
      <c r="Q45" s="68" t="s">
        <v>83</v>
      </c>
      <c r="R45" s="69"/>
      <c r="S45" s="70"/>
      <c r="T45" s="22">
        <f t="shared" si="8"/>
        <v>28612</v>
      </c>
      <c r="U45" s="22">
        <f t="shared" si="9"/>
        <v>-64753</v>
      </c>
      <c r="V45" s="25">
        <f t="shared" si="10"/>
        <v>-0.6935468323247469</v>
      </c>
      <c r="W45" s="22">
        <f t="shared" si="11"/>
        <v>7264</v>
      </c>
      <c r="X45" s="22">
        <f t="shared" si="12"/>
        <v>-927</v>
      </c>
      <c r="Y45" s="25">
        <f t="shared" si="13"/>
        <v>-0.11317299475033571</v>
      </c>
    </row>
    <row r="46" spans="1:25" ht="14.65" thickBot="1" x14ac:dyDescent="0.5">
      <c r="A46" s="48" t="s">
        <v>83</v>
      </c>
      <c r="B46" s="49"/>
      <c r="C46" s="50"/>
      <c r="D46" s="22">
        <v>7264</v>
      </c>
      <c r="E46" s="22">
        <v>6908</v>
      </c>
      <c r="F46" s="22">
        <v>7329</v>
      </c>
      <c r="G46" s="22">
        <v>7111</v>
      </c>
      <c r="H46" s="22" t="s">
        <v>117</v>
      </c>
      <c r="I46" s="22" t="s">
        <v>117</v>
      </c>
      <c r="J46" s="22" t="s">
        <v>117</v>
      </c>
      <c r="K46" s="22" t="s">
        <v>117</v>
      </c>
      <c r="L46" s="22" t="s">
        <v>117</v>
      </c>
      <c r="M46" s="22" t="s">
        <v>117</v>
      </c>
      <c r="N46" s="22" t="s">
        <v>117</v>
      </c>
      <c r="O46" s="22" t="s">
        <v>117</v>
      </c>
      <c r="Q46" s="71" t="s">
        <v>84</v>
      </c>
      <c r="R46" s="72"/>
      <c r="S46" s="73"/>
      <c r="T46" s="56">
        <f t="shared" si="8"/>
        <v>35369</v>
      </c>
      <c r="U46" s="56">
        <f t="shared" si="9"/>
        <v>-82512</v>
      </c>
      <c r="V46" s="57">
        <f t="shared" si="10"/>
        <v>-0.69996012928292095</v>
      </c>
      <c r="W46" s="56">
        <f t="shared" si="11"/>
        <v>8891</v>
      </c>
      <c r="X46" s="56">
        <f t="shared" si="12"/>
        <v>-1068</v>
      </c>
      <c r="Y46" s="57">
        <f t="shared" si="13"/>
        <v>-0.10723968269906614</v>
      </c>
    </row>
    <row r="47" spans="1:25" ht="14.65" thickBot="1" x14ac:dyDescent="0.5">
      <c r="A47" s="51" t="s">
        <v>84</v>
      </c>
      <c r="B47" s="52"/>
      <c r="C47" s="53"/>
      <c r="D47" s="36">
        <v>8891</v>
      </c>
      <c r="E47" s="36">
        <v>8484</v>
      </c>
      <c r="F47" s="36">
        <v>9119</v>
      </c>
      <c r="G47" s="36">
        <v>8875</v>
      </c>
      <c r="H47" s="36" t="s">
        <v>117</v>
      </c>
      <c r="I47" s="36" t="s">
        <v>117</v>
      </c>
      <c r="J47" s="36" t="s">
        <v>117</v>
      </c>
      <c r="K47" s="36" t="s">
        <v>117</v>
      </c>
      <c r="L47" s="36" t="s">
        <v>117</v>
      </c>
      <c r="M47" s="36" t="s">
        <v>117</v>
      </c>
      <c r="N47" s="36" t="s">
        <v>117</v>
      </c>
      <c r="O47" s="36" t="s">
        <v>117</v>
      </c>
    </row>
    <row r="48" spans="1:25" x14ac:dyDescent="0.45">
      <c r="A48" s="41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" x14ac:dyDescent="0.45">
      <c r="A49" s="37" t="s">
        <v>85</v>
      </c>
    </row>
    <row r="50" spans="1:1" x14ac:dyDescent="0.45">
      <c r="A50" s="32" t="s">
        <v>86</v>
      </c>
    </row>
    <row r="51" spans="1:1" x14ac:dyDescent="0.45">
      <c r="A51" t="s">
        <v>159</v>
      </c>
    </row>
    <row r="52" spans="1:1" x14ac:dyDescent="0.45">
      <c r="A52" t="s">
        <v>158</v>
      </c>
    </row>
  </sheetData>
  <sheetProtection algorithmName="SHA-512" hashValue="Mp/8I8x9Xeo+djpAwnIaO4EU0mWSwVyimrBZ3Hq3rYmz0VhF1Gt6hRz+KuM175lM1H7oMvYa6q6FWOmV+36J4A==" saltValue="bRsjnZ9h8bMB0skXQPpvfg==" spinCount="100000" sheet="1" objects="1" scenarios="1" formatCells="0" formatColumns="0" formatRows="0"/>
  <mergeCells count="34">
    <mergeCell ref="Q1:Y1"/>
    <mergeCell ref="Q17:Q18"/>
    <mergeCell ref="R17:R18"/>
    <mergeCell ref="A1:O1"/>
    <mergeCell ref="A9:C9"/>
    <mergeCell ref="A14:C14"/>
    <mergeCell ref="A15:C15"/>
    <mergeCell ref="A17:O17"/>
    <mergeCell ref="T2:V2"/>
    <mergeCell ref="W2:Y2"/>
    <mergeCell ref="Q2:Q3"/>
    <mergeCell ref="R2:R3"/>
    <mergeCell ref="W17:Y17"/>
    <mergeCell ref="T17:V17"/>
    <mergeCell ref="A30:C30"/>
    <mergeCell ref="A25:C25"/>
    <mergeCell ref="S2:S3"/>
    <mergeCell ref="A33:O33"/>
    <mergeCell ref="Q25:S25"/>
    <mergeCell ref="Q30:S30"/>
    <mergeCell ref="Q15:S15"/>
    <mergeCell ref="Q10:S10"/>
    <mergeCell ref="Q16:S16"/>
    <mergeCell ref="A31:C31"/>
    <mergeCell ref="Q31:S31"/>
    <mergeCell ref="Q32:Q33"/>
    <mergeCell ref="R32:R33"/>
    <mergeCell ref="S32:S33"/>
    <mergeCell ref="S17:S18"/>
    <mergeCell ref="T32:V32"/>
    <mergeCell ref="W32:Y32"/>
    <mergeCell ref="Q40:S40"/>
    <mergeCell ref="Q45:S45"/>
    <mergeCell ref="Q46:S46"/>
  </mergeCells>
  <hyperlinks>
    <hyperlink ref="A50" r:id="rId1" xr:uid="{8A9521E7-F819-486B-B115-E658F18B86C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78E9-054E-48BC-A62A-5558839058E7}">
  <dimension ref="A1:Z65"/>
  <sheetViews>
    <sheetView workbookViewId="0">
      <selection sqref="A1:O1"/>
    </sheetView>
  </sheetViews>
  <sheetFormatPr defaultRowHeight="14.25" x14ac:dyDescent="0.45"/>
  <cols>
    <col min="1" max="1" width="11.6640625" customWidth="1"/>
    <col min="2" max="2" width="12.33203125" bestFit="1" customWidth="1"/>
    <col min="3" max="3" width="16.86328125" bestFit="1" customWidth="1"/>
    <col min="4" max="15" width="7.53125" customWidth="1"/>
    <col min="17" max="17" width="10.19921875" bestFit="1" customWidth="1"/>
    <col min="18" max="18" width="12.33203125" bestFit="1" customWidth="1"/>
    <col min="19" max="19" width="16.86328125" bestFit="1" customWidth="1"/>
    <col min="20" max="20" width="11.3984375" bestFit="1" customWidth="1"/>
    <col min="21" max="21" width="8.06640625" bestFit="1" customWidth="1"/>
    <col min="22" max="22" width="12.19921875" bestFit="1" customWidth="1"/>
    <col min="23" max="23" width="22.19921875" bestFit="1" customWidth="1"/>
    <col min="24" max="24" width="21" bestFit="1" customWidth="1"/>
    <col min="25" max="25" width="16.86328125" bestFit="1" customWidth="1"/>
    <col min="26" max="26" width="22.19921875" bestFit="1" customWidth="1"/>
    <col min="27" max="27" width="21" bestFit="1" customWidth="1"/>
    <col min="28" max="28" width="16.86328125" bestFit="1" customWidth="1"/>
    <col min="29" max="29" width="18.73046875" bestFit="1" customWidth="1"/>
  </cols>
  <sheetData>
    <row r="1" spans="1:26" x14ac:dyDescent="0.45">
      <c r="A1" s="78" t="s">
        <v>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Q1" s="102" t="s">
        <v>120</v>
      </c>
      <c r="R1" s="103"/>
      <c r="S1" s="103"/>
      <c r="T1" s="103"/>
      <c r="U1" s="103"/>
      <c r="V1" s="103"/>
      <c r="W1" s="103"/>
      <c r="X1" s="103"/>
      <c r="Y1" s="103"/>
      <c r="Z1" s="104"/>
    </row>
    <row r="2" spans="1:26" x14ac:dyDescent="0.45">
      <c r="A2" s="2" t="s">
        <v>55</v>
      </c>
      <c r="B2" s="18" t="s">
        <v>56</v>
      </c>
      <c r="C2" s="2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Q2" s="95" t="s">
        <v>55</v>
      </c>
      <c r="R2" s="96" t="s">
        <v>56</v>
      </c>
      <c r="S2" s="95" t="s">
        <v>57</v>
      </c>
      <c r="T2" s="99" t="s">
        <v>124</v>
      </c>
      <c r="U2" s="100"/>
      <c r="V2" s="101"/>
      <c r="W2" s="99" t="s">
        <v>119</v>
      </c>
      <c r="X2" s="100"/>
      <c r="Y2" s="100"/>
      <c r="Z2" s="101"/>
    </row>
    <row r="3" spans="1:26" x14ac:dyDescent="0.45">
      <c r="A3" s="19" t="s">
        <v>71</v>
      </c>
      <c r="B3" s="19" t="s">
        <v>72</v>
      </c>
      <c r="C3" s="19" t="s">
        <v>73</v>
      </c>
      <c r="D3" s="19">
        <v>35</v>
      </c>
      <c r="E3" s="19">
        <v>26</v>
      </c>
      <c r="F3" s="19">
        <v>20</v>
      </c>
      <c r="G3" s="19">
        <v>27</v>
      </c>
      <c r="H3" s="19">
        <v>43</v>
      </c>
      <c r="I3" s="19">
        <v>25</v>
      </c>
      <c r="J3" s="19">
        <v>38</v>
      </c>
      <c r="K3" s="19">
        <v>31</v>
      </c>
      <c r="L3" s="19">
        <v>32</v>
      </c>
      <c r="M3" s="19">
        <v>18</v>
      </c>
      <c r="N3" s="19">
        <v>28</v>
      </c>
      <c r="O3" s="19">
        <v>31</v>
      </c>
      <c r="Q3" s="85"/>
      <c r="R3" s="86"/>
      <c r="S3" s="85"/>
      <c r="T3" s="1" t="s">
        <v>88</v>
      </c>
      <c r="U3" s="1" t="s">
        <v>89</v>
      </c>
      <c r="V3" s="23" t="s">
        <v>90</v>
      </c>
      <c r="W3" s="1" t="s">
        <v>91</v>
      </c>
      <c r="X3" s="1" t="s">
        <v>92</v>
      </c>
      <c r="Y3" s="1" t="s">
        <v>93</v>
      </c>
      <c r="Z3" s="1" t="s">
        <v>94</v>
      </c>
    </row>
    <row r="4" spans="1:26" x14ac:dyDescent="0.45">
      <c r="A4" s="19" t="s">
        <v>71</v>
      </c>
      <c r="B4" s="19" t="s">
        <v>74</v>
      </c>
      <c r="C4" s="19" t="s">
        <v>12</v>
      </c>
      <c r="D4" s="19">
        <v>128</v>
      </c>
      <c r="E4" s="19">
        <v>119</v>
      </c>
      <c r="F4" s="19">
        <v>164</v>
      </c>
      <c r="G4" s="19">
        <v>117</v>
      </c>
      <c r="H4" s="19">
        <v>143</v>
      </c>
      <c r="I4" s="19">
        <v>161</v>
      </c>
      <c r="J4" s="19">
        <v>131</v>
      </c>
      <c r="K4" s="19">
        <v>131</v>
      </c>
      <c r="L4" s="19">
        <v>93</v>
      </c>
      <c r="M4" s="19">
        <v>116</v>
      </c>
      <c r="N4" s="19">
        <v>110</v>
      </c>
      <c r="O4" s="19">
        <v>131</v>
      </c>
      <c r="Q4" s="19" t="s">
        <v>71</v>
      </c>
      <c r="R4" s="21" t="s">
        <v>72</v>
      </c>
      <c r="S4" s="19" t="s">
        <v>73</v>
      </c>
      <c r="T4" s="19">
        <f t="shared" ref="T4:T9" si="0">SUM(D3:O3)</f>
        <v>354</v>
      </c>
      <c r="U4" s="19">
        <f t="shared" ref="U4:U9" si="1">SUM(D33:O33)</f>
        <v>300</v>
      </c>
      <c r="V4" s="43">
        <f>U4/T4</f>
        <v>0.84745762711864403</v>
      </c>
      <c r="W4" s="19" t="s">
        <v>117</v>
      </c>
      <c r="X4" s="19" t="s">
        <v>117</v>
      </c>
      <c r="Y4" s="19" t="s">
        <v>117</v>
      </c>
      <c r="Z4" s="19" t="s">
        <v>117</v>
      </c>
    </row>
    <row r="5" spans="1:26" x14ac:dyDescent="0.45">
      <c r="A5" s="19" t="s">
        <v>71</v>
      </c>
      <c r="B5" s="19">
        <v>120</v>
      </c>
      <c r="C5" s="19" t="s">
        <v>19</v>
      </c>
      <c r="D5" s="19">
        <v>594</v>
      </c>
      <c r="E5" s="19">
        <v>535</v>
      </c>
      <c r="F5" s="19">
        <v>543</v>
      </c>
      <c r="G5" s="19">
        <v>541</v>
      </c>
      <c r="H5" s="19">
        <v>595</v>
      </c>
      <c r="I5" s="19">
        <v>530</v>
      </c>
      <c r="J5" s="19">
        <v>599</v>
      </c>
      <c r="K5" s="19">
        <v>552</v>
      </c>
      <c r="L5" s="19">
        <v>571</v>
      </c>
      <c r="M5" s="19">
        <v>621</v>
      </c>
      <c r="N5" s="19">
        <v>633</v>
      </c>
      <c r="O5" s="19">
        <v>649</v>
      </c>
      <c r="Q5" s="19" t="s">
        <v>71</v>
      </c>
      <c r="R5" s="21" t="s">
        <v>74</v>
      </c>
      <c r="S5" s="19" t="s">
        <v>12</v>
      </c>
      <c r="T5" s="19">
        <f t="shared" si="0"/>
        <v>1544</v>
      </c>
      <c r="U5" s="19">
        <f t="shared" si="1"/>
        <v>85</v>
      </c>
      <c r="V5" s="43">
        <f t="shared" ref="V5:V10" si="2">U5/T5</f>
        <v>5.5051813471502592E-2</v>
      </c>
      <c r="W5" s="19" t="s">
        <v>117</v>
      </c>
      <c r="X5" s="19" t="s">
        <v>117</v>
      </c>
      <c r="Y5" s="19" t="s">
        <v>117</v>
      </c>
      <c r="Z5" s="19" t="s">
        <v>117</v>
      </c>
    </row>
    <row r="6" spans="1:26" x14ac:dyDescent="0.45">
      <c r="A6" s="19" t="s">
        <v>71</v>
      </c>
      <c r="B6" s="19" t="s">
        <v>21</v>
      </c>
      <c r="C6" s="19" t="s">
        <v>20</v>
      </c>
      <c r="D6" s="19">
        <v>1109</v>
      </c>
      <c r="E6" s="19">
        <v>974</v>
      </c>
      <c r="F6" s="19">
        <v>1268</v>
      </c>
      <c r="G6" s="19">
        <v>1228</v>
      </c>
      <c r="H6" s="19">
        <v>1304</v>
      </c>
      <c r="I6" s="19">
        <v>1223</v>
      </c>
      <c r="J6" s="19">
        <v>1270</v>
      </c>
      <c r="K6" s="19">
        <v>1301</v>
      </c>
      <c r="L6" s="19">
        <v>1184</v>
      </c>
      <c r="M6" s="19">
        <v>1168</v>
      </c>
      <c r="N6" s="19">
        <v>1142</v>
      </c>
      <c r="O6" s="19">
        <v>1218</v>
      </c>
      <c r="Q6" s="19" t="s">
        <v>71</v>
      </c>
      <c r="R6" s="21">
        <v>120</v>
      </c>
      <c r="S6" s="19" t="s">
        <v>19</v>
      </c>
      <c r="T6" s="19">
        <f t="shared" si="0"/>
        <v>6963</v>
      </c>
      <c r="U6" s="19">
        <f t="shared" si="1"/>
        <v>3579</v>
      </c>
      <c r="V6" s="43">
        <f t="shared" si="2"/>
        <v>0.51400258509263252</v>
      </c>
      <c r="W6" s="19" t="s">
        <v>117</v>
      </c>
      <c r="X6" s="19" t="s">
        <v>117</v>
      </c>
      <c r="Y6" s="19" t="s">
        <v>117</v>
      </c>
      <c r="Z6" s="19" t="s">
        <v>117</v>
      </c>
    </row>
    <row r="7" spans="1:26" x14ac:dyDescent="0.45">
      <c r="A7" s="19" t="s">
        <v>71</v>
      </c>
      <c r="B7" s="19" t="s">
        <v>23</v>
      </c>
      <c r="C7" s="19" t="s">
        <v>22</v>
      </c>
      <c r="D7" s="19">
        <v>24</v>
      </c>
      <c r="E7" s="19">
        <v>32</v>
      </c>
      <c r="F7" s="19">
        <v>31</v>
      </c>
      <c r="G7" s="19">
        <v>31</v>
      </c>
      <c r="H7" s="19">
        <v>37</v>
      </c>
      <c r="I7" s="19">
        <v>26</v>
      </c>
      <c r="J7" s="19">
        <v>22</v>
      </c>
      <c r="K7" s="19">
        <v>33</v>
      </c>
      <c r="L7" s="19">
        <v>32</v>
      </c>
      <c r="M7" s="19">
        <v>26</v>
      </c>
      <c r="N7" s="19">
        <v>19</v>
      </c>
      <c r="O7" s="19">
        <v>14</v>
      </c>
      <c r="Q7" s="19" t="s">
        <v>71</v>
      </c>
      <c r="R7" s="21" t="s">
        <v>21</v>
      </c>
      <c r="S7" s="19" t="s">
        <v>20</v>
      </c>
      <c r="T7" s="19">
        <f t="shared" si="0"/>
        <v>14389</v>
      </c>
      <c r="U7" s="19">
        <f t="shared" si="1"/>
        <v>5308</v>
      </c>
      <c r="V7" s="43">
        <f t="shared" si="2"/>
        <v>0.36889290430189731</v>
      </c>
      <c r="W7" s="19" t="s">
        <v>117</v>
      </c>
      <c r="X7" s="19" t="s">
        <v>117</v>
      </c>
      <c r="Y7" s="19" t="s">
        <v>117</v>
      </c>
      <c r="Z7" s="19" t="s">
        <v>117</v>
      </c>
    </row>
    <row r="8" spans="1:26" x14ac:dyDescent="0.45">
      <c r="A8" s="19" t="s">
        <v>71</v>
      </c>
      <c r="B8" s="19" t="s">
        <v>76</v>
      </c>
      <c r="C8" s="19" t="s">
        <v>25</v>
      </c>
      <c r="D8" s="19">
        <v>9</v>
      </c>
      <c r="E8" s="19">
        <v>10</v>
      </c>
      <c r="F8" s="19">
        <v>4</v>
      </c>
      <c r="G8" s="19">
        <v>3</v>
      </c>
      <c r="H8" s="19">
        <v>9</v>
      </c>
      <c r="I8" s="19">
        <v>3</v>
      </c>
      <c r="J8" s="19">
        <v>9</v>
      </c>
      <c r="K8" s="19">
        <v>7</v>
      </c>
      <c r="L8" s="19">
        <v>5</v>
      </c>
      <c r="M8" s="19">
        <v>5</v>
      </c>
      <c r="N8" s="19">
        <v>3</v>
      </c>
      <c r="O8" s="19">
        <v>4</v>
      </c>
      <c r="Q8" s="19" t="s">
        <v>71</v>
      </c>
      <c r="R8" s="21" t="s">
        <v>23</v>
      </c>
      <c r="S8" s="19" t="s">
        <v>22</v>
      </c>
      <c r="T8" s="19">
        <f t="shared" si="0"/>
        <v>327</v>
      </c>
      <c r="U8" s="19">
        <f t="shared" si="1"/>
        <v>89</v>
      </c>
      <c r="V8" s="43">
        <f t="shared" si="2"/>
        <v>0.27217125382262997</v>
      </c>
      <c r="W8" s="19" t="s">
        <v>117</v>
      </c>
      <c r="X8" s="19" t="s">
        <v>117</v>
      </c>
      <c r="Y8" s="19" t="s">
        <v>117</v>
      </c>
      <c r="Z8" s="19" t="s">
        <v>117</v>
      </c>
    </row>
    <row r="9" spans="1:26" x14ac:dyDescent="0.45">
      <c r="A9" s="105" t="s">
        <v>77</v>
      </c>
      <c r="B9" s="106"/>
      <c r="C9" s="107"/>
      <c r="D9" s="20">
        <v>1899</v>
      </c>
      <c r="E9" s="20">
        <v>1696</v>
      </c>
      <c r="F9" s="20">
        <v>2030</v>
      </c>
      <c r="G9" s="20">
        <v>1947</v>
      </c>
      <c r="H9" s="20">
        <v>2131</v>
      </c>
      <c r="I9" s="20">
        <v>1968</v>
      </c>
      <c r="J9" s="20">
        <v>2069</v>
      </c>
      <c r="K9" s="20">
        <v>2055</v>
      </c>
      <c r="L9" s="20">
        <v>1917</v>
      </c>
      <c r="M9" s="20">
        <v>1954</v>
      </c>
      <c r="N9" s="20">
        <v>1935</v>
      </c>
      <c r="O9" s="20">
        <v>2047</v>
      </c>
      <c r="Q9" s="19" t="s">
        <v>71</v>
      </c>
      <c r="R9" s="21" t="s">
        <v>76</v>
      </c>
      <c r="S9" s="19" t="s">
        <v>25</v>
      </c>
      <c r="T9" s="19">
        <f t="shared" si="0"/>
        <v>71</v>
      </c>
      <c r="U9" s="19">
        <f t="shared" si="1"/>
        <v>5</v>
      </c>
      <c r="V9" s="43">
        <f t="shared" si="2"/>
        <v>7.0422535211267609E-2</v>
      </c>
      <c r="W9" s="19" t="s">
        <v>117</v>
      </c>
      <c r="X9" s="19" t="s">
        <v>117</v>
      </c>
      <c r="Y9" s="19" t="s">
        <v>117</v>
      </c>
      <c r="Z9" s="19" t="s">
        <v>117</v>
      </c>
    </row>
    <row r="10" spans="1:26" ht="14.65" thickBot="1" x14ac:dyDescent="0.5">
      <c r="Q10" s="68" t="s">
        <v>77</v>
      </c>
      <c r="R10" s="69"/>
      <c r="S10" s="70"/>
      <c r="T10" s="22">
        <f>SUM(T4:T9)</f>
        <v>23648</v>
      </c>
      <c r="U10" s="22">
        <f>SUM(U4:U9)</f>
        <v>9366</v>
      </c>
      <c r="V10" s="25">
        <f t="shared" si="2"/>
        <v>0.39605886332882273</v>
      </c>
      <c r="W10" s="22" t="s">
        <v>117</v>
      </c>
      <c r="X10" s="22" t="s">
        <v>117</v>
      </c>
      <c r="Y10" s="22" t="s">
        <v>117</v>
      </c>
      <c r="Z10" s="22" t="s">
        <v>117</v>
      </c>
    </row>
    <row r="11" spans="1:26" x14ac:dyDescent="0.45">
      <c r="A11" s="78" t="s">
        <v>95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97" t="s">
        <v>55</v>
      </c>
      <c r="R11" s="98" t="s">
        <v>56</v>
      </c>
      <c r="S11" s="97" t="s">
        <v>57</v>
      </c>
      <c r="T11" s="91" t="s">
        <v>126</v>
      </c>
      <c r="U11" s="92"/>
      <c r="V11" s="93"/>
      <c r="W11" s="91" t="s">
        <v>119</v>
      </c>
      <c r="X11" s="92"/>
      <c r="Y11" s="92"/>
      <c r="Z11" s="93"/>
    </row>
    <row r="12" spans="1:26" x14ac:dyDescent="0.45">
      <c r="A12" s="2" t="s">
        <v>55</v>
      </c>
      <c r="B12" s="18" t="s">
        <v>56</v>
      </c>
      <c r="C12" s="2" t="s">
        <v>57</v>
      </c>
      <c r="D12" s="1" t="s">
        <v>58</v>
      </c>
      <c r="E12" s="1" t="s">
        <v>59</v>
      </c>
      <c r="F12" s="1" t="s">
        <v>60</v>
      </c>
      <c r="G12" s="1" t="s">
        <v>61</v>
      </c>
      <c r="H12" s="1" t="s">
        <v>62</v>
      </c>
      <c r="I12" s="1" t="s">
        <v>63</v>
      </c>
      <c r="J12" s="1" t="s">
        <v>64</v>
      </c>
      <c r="K12" s="1" t="s">
        <v>65</v>
      </c>
      <c r="L12" s="1" t="s">
        <v>66</v>
      </c>
      <c r="M12" s="1" t="s">
        <v>67</v>
      </c>
      <c r="N12" s="1" t="s">
        <v>68</v>
      </c>
      <c r="O12" s="1" t="s">
        <v>69</v>
      </c>
      <c r="Q12" s="85"/>
      <c r="R12" s="86"/>
      <c r="S12" s="85"/>
      <c r="T12" s="1" t="s">
        <v>88</v>
      </c>
      <c r="U12" s="1" t="s">
        <v>89</v>
      </c>
      <c r="V12" s="1" t="s">
        <v>90</v>
      </c>
      <c r="W12" s="1" t="s">
        <v>91</v>
      </c>
      <c r="X12" s="1" t="s">
        <v>92</v>
      </c>
      <c r="Y12" s="1" t="s">
        <v>93</v>
      </c>
      <c r="Z12" s="1" t="s">
        <v>94</v>
      </c>
    </row>
    <row r="13" spans="1:26" x14ac:dyDescent="0.45">
      <c r="A13" s="19" t="s">
        <v>71</v>
      </c>
      <c r="B13" s="19" t="s">
        <v>72</v>
      </c>
      <c r="C13" s="19" t="s">
        <v>73</v>
      </c>
      <c r="D13" s="19">
        <v>25</v>
      </c>
      <c r="E13" s="19">
        <v>18</v>
      </c>
      <c r="F13" s="19">
        <v>23</v>
      </c>
      <c r="G13" s="19">
        <v>28</v>
      </c>
      <c r="H13" s="19">
        <v>31</v>
      </c>
      <c r="I13" s="19">
        <v>30</v>
      </c>
      <c r="J13" s="19">
        <v>29</v>
      </c>
      <c r="K13" s="19">
        <v>27</v>
      </c>
      <c r="L13" s="19">
        <v>28</v>
      </c>
      <c r="M13" s="19">
        <v>30</v>
      </c>
      <c r="N13" s="19">
        <v>26</v>
      </c>
      <c r="O13" s="19">
        <v>21</v>
      </c>
      <c r="Q13" s="19" t="s">
        <v>71</v>
      </c>
      <c r="R13" s="21" t="s">
        <v>72</v>
      </c>
      <c r="S13" s="19" t="s">
        <v>73</v>
      </c>
      <c r="T13" s="19">
        <f t="shared" ref="T13:T18" si="3">SUM(D13:O13)</f>
        <v>316</v>
      </c>
      <c r="U13" s="19">
        <f t="shared" ref="U13:U18" si="4">SUM(D43:O43)</f>
        <v>263</v>
      </c>
      <c r="V13" s="24">
        <f>U13/T13</f>
        <v>0.83227848101265822</v>
      </c>
      <c r="W13" s="19">
        <f t="shared" ref="W13:W19" si="5">T13-T4</f>
        <v>-38</v>
      </c>
      <c r="X13" s="44">
        <f t="shared" ref="X13:X19" si="6">T13/T4-1</f>
        <v>-0.10734463276836159</v>
      </c>
      <c r="Y13" s="19">
        <f t="shared" ref="Y13:Y19" si="7">U13-U4</f>
        <v>-37</v>
      </c>
      <c r="Z13" s="44">
        <f t="shared" ref="Z13:Z19" si="8">U13/U4-1</f>
        <v>-0.12333333333333329</v>
      </c>
    </row>
    <row r="14" spans="1:26" x14ac:dyDescent="0.45">
      <c r="A14" s="19" t="s">
        <v>71</v>
      </c>
      <c r="B14" s="19" t="s">
        <v>74</v>
      </c>
      <c r="C14" s="19" t="s">
        <v>12</v>
      </c>
      <c r="D14" s="19">
        <v>114</v>
      </c>
      <c r="E14" s="19">
        <v>137</v>
      </c>
      <c r="F14" s="19">
        <v>119</v>
      </c>
      <c r="G14" s="19">
        <v>164</v>
      </c>
      <c r="H14" s="19">
        <v>181</v>
      </c>
      <c r="I14" s="19">
        <v>165</v>
      </c>
      <c r="J14" s="19">
        <v>118</v>
      </c>
      <c r="K14" s="19">
        <v>174</v>
      </c>
      <c r="L14" s="19">
        <v>141</v>
      </c>
      <c r="M14" s="19">
        <v>163</v>
      </c>
      <c r="N14" s="19">
        <v>129</v>
      </c>
      <c r="O14" s="19">
        <v>105</v>
      </c>
      <c r="Q14" s="19" t="s">
        <v>71</v>
      </c>
      <c r="R14" s="21" t="s">
        <v>74</v>
      </c>
      <c r="S14" s="19" t="s">
        <v>12</v>
      </c>
      <c r="T14" s="19">
        <f t="shared" si="3"/>
        <v>1710</v>
      </c>
      <c r="U14" s="19">
        <f t="shared" si="4"/>
        <v>72</v>
      </c>
      <c r="V14" s="24">
        <f t="shared" ref="V14:V18" si="9">U14/T14</f>
        <v>4.2105263157894736E-2</v>
      </c>
      <c r="W14" s="19">
        <f t="shared" si="5"/>
        <v>166</v>
      </c>
      <c r="X14" s="44">
        <f t="shared" si="6"/>
        <v>0.10751295336787559</v>
      </c>
      <c r="Y14" s="19">
        <f t="shared" si="7"/>
        <v>-13</v>
      </c>
      <c r="Z14" s="44">
        <f t="shared" si="8"/>
        <v>-0.15294117647058825</v>
      </c>
    </row>
    <row r="15" spans="1:26" x14ac:dyDescent="0.45">
      <c r="A15" s="19" t="s">
        <v>71</v>
      </c>
      <c r="B15" s="19">
        <v>120</v>
      </c>
      <c r="C15" s="19" t="s">
        <v>19</v>
      </c>
      <c r="D15" s="19">
        <v>577</v>
      </c>
      <c r="E15" s="19">
        <v>482</v>
      </c>
      <c r="F15" s="19">
        <v>541</v>
      </c>
      <c r="G15" s="19">
        <v>588</v>
      </c>
      <c r="H15" s="19">
        <v>590</v>
      </c>
      <c r="I15" s="19">
        <v>497</v>
      </c>
      <c r="J15" s="19">
        <v>507</v>
      </c>
      <c r="K15" s="19">
        <v>530</v>
      </c>
      <c r="L15" s="19">
        <v>528</v>
      </c>
      <c r="M15" s="19">
        <v>586</v>
      </c>
      <c r="N15" s="19">
        <v>553</v>
      </c>
      <c r="O15" s="19">
        <v>504</v>
      </c>
      <c r="Q15" s="19" t="s">
        <v>71</v>
      </c>
      <c r="R15" s="21">
        <v>120</v>
      </c>
      <c r="S15" s="19" t="s">
        <v>19</v>
      </c>
      <c r="T15" s="19">
        <f t="shared" si="3"/>
        <v>6483</v>
      </c>
      <c r="U15" s="19">
        <f t="shared" si="4"/>
        <v>2944</v>
      </c>
      <c r="V15" s="24">
        <f t="shared" si="9"/>
        <v>0.4541107511954342</v>
      </c>
      <c r="W15" s="19">
        <f t="shared" si="5"/>
        <v>-480</v>
      </c>
      <c r="X15" s="44">
        <f t="shared" si="6"/>
        <v>-6.8935803532959916E-2</v>
      </c>
      <c r="Y15" s="19">
        <f t="shared" si="7"/>
        <v>-635</v>
      </c>
      <c r="Z15" s="44">
        <f t="shared" si="8"/>
        <v>-0.17742386141380273</v>
      </c>
    </row>
    <row r="16" spans="1:26" x14ac:dyDescent="0.45">
      <c r="A16" s="19" t="s">
        <v>71</v>
      </c>
      <c r="B16" s="19" t="s">
        <v>21</v>
      </c>
      <c r="C16" s="19" t="s">
        <v>20</v>
      </c>
      <c r="D16" s="19">
        <v>1068</v>
      </c>
      <c r="E16" s="19">
        <v>1141</v>
      </c>
      <c r="F16" s="19">
        <v>1356</v>
      </c>
      <c r="G16" s="19">
        <v>1380</v>
      </c>
      <c r="H16" s="19">
        <v>1485</v>
      </c>
      <c r="I16" s="19">
        <v>1433</v>
      </c>
      <c r="J16" s="19">
        <v>1355</v>
      </c>
      <c r="K16" s="19">
        <v>1328</v>
      </c>
      <c r="L16" s="19">
        <v>1280</v>
      </c>
      <c r="M16" s="19">
        <v>1426</v>
      </c>
      <c r="N16" s="19">
        <v>1172</v>
      </c>
      <c r="O16" s="19">
        <v>1205</v>
      </c>
      <c r="Q16" s="19" t="s">
        <v>71</v>
      </c>
      <c r="R16" s="21" t="s">
        <v>21</v>
      </c>
      <c r="S16" s="19" t="s">
        <v>20</v>
      </c>
      <c r="T16" s="19">
        <f t="shared" si="3"/>
        <v>15629</v>
      </c>
      <c r="U16" s="19">
        <f t="shared" si="4"/>
        <v>5389</v>
      </c>
      <c r="V16" s="24">
        <f t="shared" si="9"/>
        <v>0.34480772922131936</v>
      </c>
      <c r="W16" s="19">
        <f t="shared" si="5"/>
        <v>1240</v>
      </c>
      <c r="X16" s="44">
        <f t="shared" si="6"/>
        <v>8.61769407186046E-2</v>
      </c>
      <c r="Y16" s="19">
        <f t="shared" si="7"/>
        <v>81</v>
      </c>
      <c r="Z16" s="44">
        <f t="shared" si="8"/>
        <v>1.5259984928409853E-2</v>
      </c>
    </row>
    <row r="17" spans="1:26" x14ac:dyDescent="0.45">
      <c r="A17" s="19" t="s">
        <v>71</v>
      </c>
      <c r="B17" s="19" t="s">
        <v>23</v>
      </c>
      <c r="C17" s="19" t="s">
        <v>22</v>
      </c>
      <c r="D17" s="19">
        <v>22</v>
      </c>
      <c r="E17" s="19">
        <v>17</v>
      </c>
      <c r="F17" s="19">
        <v>27</v>
      </c>
      <c r="G17" s="19">
        <v>31</v>
      </c>
      <c r="H17" s="19">
        <v>29</v>
      </c>
      <c r="I17" s="19">
        <v>20</v>
      </c>
      <c r="J17" s="19">
        <v>28</v>
      </c>
      <c r="K17" s="19">
        <v>46</v>
      </c>
      <c r="L17" s="19">
        <v>39</v>
      </c>
      <c r="M17" s="19">
        <v>30</v>
      </c>
      <c r="N17" s="19">
        <v>40</v>
      </c>
      <c r="O17" s="19">
        <v>27</v>
      </c>
      <c r="Q17" s="19" t="s">
        <v>71</v>
      </c>
      <c r="R17" s="21" t="s">
        <v>23</v>
      </c>
      <c r="S17" s="19" t="s">
        <v>22</v>
      </c>
      <c r="T17" s="19">
        <f t="shared" si="3"/>
        <v>356</v>
      </c>
      <c r="U17" s="19">
        <f t="shared" si="4"/>
        <v>77</v>
      </c>
      <c r="V17" s="24">
        <f t="shared" si="9"/>
        <v>0.21629213483146068</v>
      </c>
      <c r="W17" s="19">
        <f t="shared" si="5"/>
        <v>29</v>
      </c>
      <c r="X17" s="44">
        <f t="shared" si="6"/>
        <v>8.8685015290519864E-2</v>
      </c>
      <c r="Y17" s="19">
        <f t="shared" si="7"/>
        <v>-12</v>
      </c>
      <c r="Z17" s="44">
        <f t="shared" si="8"/>
        <v>-0.1348314606741573</v>
      </c>
    </row>
    <row r="18" spans="1:26" x14ac:dyDescent="0.45">
      <c r="A18" s="19" t="s">
        <v>71</v>
      </c>
      <c r="B18" s="19" t="s">
        <v>76</v>
      </c>
      <c r="C18" s="19" t="s">
        <v>25</v>
      </c>
      <c r="D18" s="19">
        <v>9</v>
      </c>
      <c r="E18" s="19">
        <v>4</v>
      </c>
      <c r="F18" s="19">
        <v>8</v>
      </c>
      <c r="G18" s="19">
        <v>11</v>
      </c>
      <c r="H18" s="19">
        <v>11</v>
      </c>
      <c r="I18" s="19">
        <v>6</v>
      </c>
      <c r="J18" s="19">
        <v>12</v>
      </c>
      <c r="K18" s="19">
        <v>6</v>
      </c>
      <c r="L18" s="19">
        <v>6</v>
      </c>
      <c r="M18" s="19">
        <v>11</v>
      </c>
      <c r="N18" s="19">
        <v>5</v>
      </c>
      <c r="O18" s="19">
        <v>7</v>
      </c>
      <c r="Q18" s="19" t="s">
        <v>71</v>
      </c>
      <c r="R18" s="21" t="s">
        <v>76</v>
      </c>
      <c r="S18" s="19" t="s">
        <v>25</v>
      </c>
      <c r="T18" s="19">
        <f t="shared" si="3"/>
        <v>96</v>
      </c>
      <c r="U18" s="19">
        <f t="shared" si="4"/>
        <v>6</v>
      </c>
      <c r="V18" s="24">
        <f t="shared" si="9"/>
        <v>6.25E-2</v>
      </c>
      <c r="W18" s="19">
        <f t="shared" si="5"/>
        <v>25</v>
      </c>
      <c r="X18" s="44">
        <f t="shared" si="6"/>
        <v>0.352112676056338</v>
      </c>
      <c r="Y18" s="19">
        <f t="shared" si="7"/>
        <v>1</v>
      </c>
      <c r="Z18" s="44">
        <f t="shared" si="8"/>
        <v>0.19999999999999996</v>
      </c>
    </row>
    <row r="19" spans="1:26" ht="14.65" thickBot="1" x14ac:dyDescent="0.5">
      <c r="A19" s="105" t="s">
        <v>77</v>
      </c>
      <c r="B19" s="106"/>
      <c r="C19" s="107"/>
      <c r="D19" s="20">
        <v>1815</v>
      </c>
      <c r="E19" s="20">
        <v>1799</v>
      </c>
      <c r="F19" s="20">
        <v>2074</v>
      </c>
      <c r="G19" s="20">
        <v>2202</v>
      </c>
      <c r="H19" s="20">
        <v>2327</v>
      </c>
      <c r="I19" s="20">
        <v>2151</v>
      </c>
      <c r="J19" s="20">
        <v>2049</v>
      </c>
      <c r="K19" s="20">
        <v>2111</v>
      </c>
      <c r="L19" s="20">
        <v>2022</v>
      </c>
      <c r="M19" s="20">
        <v>2246</v>
      </c>
      <c r="N19" s="20">
        <v>1925</v>
      </c>
      <c r="O19" s="20">
        <v>1869</v>
      </c>
      <c r="Q19" s="94" t="s">
        <v>77</v>
      </c>
      <c r="R19" s="94"/>
      <c r="S19" s="94"/>
      <c r="T19" s="22">
        <f>SUM(T13:T18)</f>
        <v>24590</v>
      </c>
      <c r="U19" s="22">
        <f>SUM(U13:U18)</f>
        <v>8751</v>
      </c>
      <c r="V19" s="25">
        <f>U19/T19</f>
        <v>0.35587637250915005</v>
      </c>
      <c r="W19" s="22">
        <f t="shared" si="5"/>
        <v>942</v>
      </c>
      <c r="X19" s="26">
        <f t="shared" si="6"/>
        <v>3.9834235453315214E-2</v>
      </c>
      <c r="Y19" s="22">
        <f t="shared" si="7"/>
        <v>-615</v>
      </c>
      <c r="Z19" s="26">
        <f t="shared" si="8"/>
        <v>-6.5663036515054451E-2</v>
      </c>
    </row>
    <row r="20" spans="1:26" x14ac:dyDescent="0.45">
      <c r="Q20" s="95" t="s">
        <v>55</v>
      </c>
      <c r="R20" s="96" t="s">
        <v>56</v>
      </c>
      <c r="S20" s="95" t="s">
        <v>57</v>
      </c>
      <c r="T20" s="92" t="s">
        <v>150</v>
      </c>
      <c r="U20" s="92"/>
      <c r="V20" s="93"/>
      <c r="W20" s="90" t="s">
        <v>119</v>
      </c>
      <c r="X20" s="90"/>
      <c r="Y20" s="90"/>
      <c r="Z20" s="90"/>
    </row>
    <row r="21" spans="1:26" x14ac:dyDescent="0.45">
      <c r="A21" s="78" t="s">
        <v>116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Q21" s="85"/>
      <c r="R21" s="86"/>
      <c r="S21" s="85"/>
      <c r="T21" s="1" t="s">
        <v>88</v>
      </c>
      <c r="U21" s="1" t="s">
        <v>89</v>
      </c>
      <c r="V21" s="1" t="s">
        <v>90</v>
      </c>
      <c r="W21" s="1" t="s">
        <v>91</v>
      </c>
      <c r="X21" s="1" t="s">
        <v>92</v>
      </c>
      <c r="Y21" s="1" t="s">
        <v>93</v>
      </c>
      <c r="Z21" s="1" t="s">
        <v>94</v>
      </c>
    </row>
    <row r="22" spans="1:26" x14ac:dyDescent="0.45">
      <c r="A22" s="1" t="s">
        <v>55</v>
      </c>
      <c r="B22" s="1" t="s">
        <v>56</v>
      </c>
      <c r="C22" s="1" t="s">
        <v>57</v>
      </c>
      <c r="D22" s="1" t="s">
        <v>58</v>
      </c>
      <c r="E22" s="1" t="s">
        <v>59</v>
      </c>
      <c r="F22" s="1" t="s">
        <v>60</v>
      </c>
      <c r="G22" s="1" t="s">
        <v>61</v>
      </c>
      <c r="H22" s="1" t="s">
        <v>62</v>
      </c>
      <c r="I22" s="1" t="s">
        <v>63</v>
      </c>
      <c r="J22" s="1" t="s">
        <v>64</v>
      </c>
      <c r="K22" s="1" t="s">
        <v>65</v>
      </c>
      <c r="L22" s="1" t="s">
        <v>66</v>
      </c>
      <c r="M22" s="1" t="s">
        <v>67</v>
      </c>
      <c r="N22" s="1" t="s">
        <v>68</v>
      </c>
      <c r="O22" s="1" t="s">
        <v>69</v>
      </c>
      <c r="Q22" s="19" t="s">
        <v>71</v>
      </c>
      <c r="R22" s="21" t="s">
        <v>72</v>
      </c>
      <c r="S22" s="19" t="s">
        <v>73</v>
      </c>
      <c r="T22" s="19">
        <f t="shared" ref="T22:T27" si="10">SUM(D23:O23)</f>
        <v>101</v>
      </c>
      <c r="U22" s="19">
        <f t="shared" ref="U22:U27" si="11">SUM(D53:O53)</f>
        <v>88</v>
      </c>
      <c r="V22" s="24">
        <f>U22/T22</f>
        <v>0.87128712871287128</v>
      </c>
      <c r="W22" s="19">
        <f t="shared" ref="W22:W28" si="12">T22-T13</f>
        <v>-215</v>
      </c>
      <c r="X22" s="44">
        <f t="shared" ref="X22:X28" si="13">T22/T13-1</f>
        <v>-0.68037974683544311</v>
      </c>
      <c r="Y22" s="19">
        <f t="shared" ref="Y22:Y28" si="14">U22-U13</f>
        <v>-175</v>
      </c>
      <c r="Z22" s="44">
        <f t="shared" ref="Z22:Z28" si="15">U22/U13-1</f>
        <v>-0.66539923954372626</v>
      </c>
    </row>
    <row r="23" spans="1:26" x14ac:dyDescent="0.45">
      <c r="A23" s="19" t="s">
        <v>71</v>
      </c>
      <c r="B23" s="19" t="s">
        <v>72</v>
      </c>
      <c r="C23" s="19" t="s">
        <v>73</v>
      </c>
      <c r="D23" s="19">
        <v>21</v>
      </c>
      <c r="E23" s="19">
        <v>22</v>
      </c>
      <c r="F23" s="19">
        <v>32</v>
      </c>
      <c r="G23" s="19">
        <v>26</v>
      </c>
      <c r="H23" s="19" t="s">
        <v>117</v>
      </c>
      <c r="I23" s="19" t="s">
        <v>117</v>
      </c>
      <c r="J23" s="19" t="s">
        <v>117</v>
      </c>
      <c r="K23" s="19" t="s">
        <v>117</v>
      </c>
      <c r="L23" s="19" t="s">
        <v>117</v>
      </c>
      <c r="M23" s="19" t="s">
        <v>117</v>
      </c>
      <c r="N23" s="19" t="s">
        <v>117</v>
      </c>
      <c r="O23" s="19" t="s">
        <v>117</v>
      </c>
      <c r="Q23" s="19" t="s">
        <v>71</v>
      </c>
      <c r="R23" s="21" t="s">
        <v>74</v>
      </c>
      <c r="S23" s="19" t="s">
        <v>12</v>
      </c>
      <c r="T23" s="19">
        <f t="shared" si="10"/>
        <v>454</v>
      </c>
      <c r="U23" s="19">
        <f t="shared" si="11"/>
        <v>18</v>
      </c>
      <c r="V23" s="24">
        <f>U23/T23</f>
        <v>3.9647577092511016E-2</v>
      </c>
      <c r="W23" s="19">
        <f t="shared" si="12"/>
        <v>-1256</v>
      </c>
      <c r="X23" s="44">
        <f t="shared" si="13"/>
        <v>-0.73450292397660821</v>
      </c>
      <c r="Y23" s="19">
        <f t="shared" si="14"/>
        <v>-54</v>
      </c>
      <c r="Z23" s="44">
        <f t="shared" si="15"/>
        <v>-0.75</v>
      </c>
    </row>
    <row r="24" spans="1:26" x14ac:dyDescent="0.45">
      <c r="A24" s="19" t="s">
        <v>71</v>
      </c>
      <c r="B24" s="19" t="s">
        <v>74</v>
      </c>
      <c r="C24" s="19" t="s">
        <v>12</v>
      </c>
      <c r="D24" s="19">
        <v>115</v>
      </c>
      <c r="E24" s="19">
        <v>86</v>
      </c>
      <c r="F24" s="19">
        <v>125</v>
      </c>
      <c r="G24" s="19">
        <v>128</v>
      </c>
      <c r="H24" s="19" t="s">
        <v>117</v>
      </c>
      <c r="I24" s="19" t="s">
        <v>117</v>
      </c>
      <c r="J24" s="19" t="s">
        <v>117</v>
      </c>
      <c r="K24" s="19" t="s">
        <v>117</v>
      </c>
      <c r="L24" s="19" t="s">
        <v>117</v>
      </c>
      <c r="M24" s="19" t="s">
        <v>117</v>
      </c>
      <c r="N24" s="19" t="s">
        <v>117</v>
      </c>
      <c r="O24" s="19" t="s">
        <v>117</v>
      </c>
      <c r="Q24" s="19" t="s">
        <v>71</v>
      </c>
      <c r="R24" s="21">
        <v>120</v>
      </c>
      <c r="S24" s="19" t="s">
        <v>19</v>
      </c>
      <c r="T24" s="19">
        <f t="shared" si="10"/>
        <v>1731</v>
      </c>
      <c r="U24" s="19">
        <f t="shared" si="11"/>
        <v>808</v>
      </c>
      <c r="V24" s="24">
        <f t="shared" ref="V24:V27" si="16">U24/T24</f>
        <v>0.46678220681686888</v>
      </c>
      <c r="W24" s="19">
        <f t="shared" si="12"/>
        <v>-4752</v>
      </c>
      <c r="X24" s="44">
        <f t="shared" si="13"/>
        <v>-0.73299398426654327</v>
      </c>
      <c r="Y24" s="19">
        <f t="shared" si="14"/>
        <v>-2136</v>
      </c>
      <c r="Z24" s="44">
        <f t="shared" si="15"/>
        <v>-0.72554347826086962</v>
      </c>
    </row>
    <row r="25" spans="1:26" x14ac:dyDescent="0.45">
      <c r="A25" s="19" t="s">
        <v>71</v>
      </c>
      <c r="B25" s="19">
        <v>120</v>
      </c>
      <c r="C25" s="19" t="s">
        <v>19</v>
      </c>
      <c r="D25" s="19">
        <v>486</v>
      </c>
      <c r="E25" s="19">
        <v>400</v>
      </c>
      <c r="F25" s="19">
        <v>464</v>
      </c>
      <c r="G25" s="19">
        <v>381</v>
      </c>
      <c r="H25" s="19" t="s">
        <v>117</v>
      </c>
      <c r="I25" s="19" t="s">
        <v>117</v>
      </c>
      <c r="J25" s="19" t="s">
        <v>117</v>
      </c>
      <c r="K25" s="19" t="s">
        <v>117</v>
      </c>
      <c r="L25" s="19" t="s">
        <v>117</v>
      </c>
      <c r="M25" s="19" t="s">
        <v>117</v>
      </c>
      <c r="N25" s="19" t="s">
        <v>117</v>
      </c>
      <c r="O25" s="19" t="s">
        <v>117</v>
      </c>
      <c r="Q25" s="19" t="s">
        <v>71</v>
      </c>
      <c r="R25" s="21" t="s">
        <v>21</v>
      </c>
      <c r="S25" s="19" t="s">
        <v>20</v>
      </c>
      <c r="T25" s="19">
        <f t="shared" si="10"/>
        <v>3987</v>
      </c>
      <c r="U25" s="19">
        <f t="shared" si="11"/>
        <v>1468</v>
      </c>
      <c r="V25" s="24">
        <f t="shared" si="16"/>
        <v>0.36819663907700023</v>
      </c>
      <c r="W25" s="19">
        <f t="shared" si="12"/>
        <v>-11642</v>
      </c>
      <c r="X25" s="44">
        <f t="shared" si="13"/>
        <v>-0.74489730628958983</v>
      </c>
      <c r="Y25" s="19">
        <f t="shared" si="14"/>
        <v>-3921</v>
      </c>
      <c r="Z25" s="44">
        <f t="shared" si="15"/>
        <v>-0.72759324550009286</v>
      </c>
    </row>
    <row r="26" spans="1:26" x14ac:dyDescent="0.45">
      <c r="A26" s="19" t="s">
        <v>71</v>
      </c>
      <c r="B26" s="19" t="s">
        <v>21</v>
      </c>
      <c r="C26" s="19" t="s">
        <v>20</v>
      </c>
      <c r="D26" s="19">
        <v>1008</v>
      </c>
      <c r="E26" s="19">
        <v>925</v>
      </c>
      <c r="F26" s="19">
        <v>1135</v>
      </c>
      <c r="G26" s="19">
        <v>919</v>
      </c>
      <c r="H26" s="19" t="s">
        <v>117</v>
      </c>
      <c r="I26" s="19" t="s">
        <v>117</v>
      </c>
      <c r="J26" s="19" t="s">
        <v>117</v>
      </c>
      <c r="K26" s="19" t="s">
        <v>117</v>
      </c>
      <c r="L26" s="19" t="s">
        <v>117</v>
      </c>
      <c r="M26" s="19" t="s">
        <v>117</v>
      </c>
      <c r="N26" s="19" t="s">
        <v>117</v>
      </c>
      <c r="O26" s="19" t="s">
        <v>117</v>
      </c>
      <c r="Q26" s="19" t="s">
        <v>71</v>
      </c>
      <c r="R26" s="21" t="s">
        <v>23</v>
      </c>
      <c r="S26" s="19" t="s">
        <v>22</v>
      </c>
      <c r="T26" s="19">
        <f t="shared" si="10"/>
        <v>78</v>
      </c>
      <c r="U26" s="19">
        <f t="shared" si="11"/>
        <v>12</v>
      </c>
      <c r="V26" s="24">
        <f t="shared" si="16"/>
        <v>0.15384615384615385</v>
      </c>
      <c r="W26" s="19">
        <f t="shared" si="12"/>
        <v>-278</v>
      </c>
      <c r="X26" s="44">
        <f t="shared" si="13"/>
        <v>-0.7808988764044944</v>
      </c>
      <c r="Y26" s="19">
        <f t="shared" si="14"/>
        <v>-65</v>
      </c>
      <c r="Z26" s="44">
        <f t="shared" si="15"/>
        <v>-0.8441558441558441</v>
      </c>
    </row>
    <row r="27" spans="1:26" x14ac:dyDescent="0.45">
      <c r="A27" s="19" t="s">
        <v>71</v>
      </c>
      <c r="B27" s="19" t="s">
        <v>23</v>
      </c>
      <c r="C27" s="19" t="s">
        <v>22</v>
      </c>
      <c r="D27" s="19">
        <v>26</v>
      </c>
      <c r="E27" s="19">
        <v>27</v>
      </c>
      <c r="F27" s="19">
        <v>19</v>
      </c>
      <c r="G27" s="19">
        <v>6</v>
      </c>
      <c r="H27" s="19" t="s">
        <v>117</v>
      </c>
      <c r="I27" s="19" t="s">
        <v>117</v>
      </c>
      <c r="J27" s="19" t="s">
        <v>117</v>
      </c>
      <c r="K27" s="19" t="s">
        <v>117</v>
      </c>
      <c r="L27" s="19" t="s">
        <v>117</v>
      </c>
      <c r="M27" s="19" t="s">
        <v>117</v>
      </c>
      <c r="N27" s="19" t="s">
        <v>117</v>
      </c>
      <c r="O27" s="19" t="s">
        <v>117</v>
      </c>
      <c r="Q27" s="19" t="s">
        <v>71</v>
      </c>
      <c r="R27" s="21" t="s">
        <v>76</v>
      </c>
      <c r="S27" s="19" t="s">
        <v>25</v>
      </c>
      <c r="T27" s="19">
        <f t="shared" si="10"/>
        <v>19</v>
      </c>
      <c r="U27" s="19">
        <f t="shared" si="11"/>
        <v>1</v>
      </c>
      <c r="V27" s="24">
        <f t="shared" si="16"/>
        <v>5.2631578947368418E-2</v>
      </c>
      <c r="W27" s="19">
        <f t="shared" si="12"/>
        <v>-77</v>
      </c>
      <c r="X27" s="44">
        <f t="shared" si="13"/>
        <v>-0.80208333333333337</v>
      </c>
      <c r="Y27" s="19">
        <f t="shared" si="14"/>
        <v>-5</v>
      </c>
      <c r="Z27" s="44">
        <f t="shared" si="15"/>
        <v>-0.83333333333333337</v>
      </c>
    </row>
    <row r="28" spans="1:26" ht="14.65" thickBot="1" x14ac:dyDescent="0.5">
      <c r="A28" s="19" t="s">
        <v>71</v>
      </c>
      <c r="B28" s="19" t="s">
        <v>76</v>
      </c>
      <c r="C28" s="19" t="s">
        <v>25</v>
      </c>
      <c r="D28" s="19">
        <v>11</v>
      </c>
      <c r="E28" s="19">
        <v>3</v>
      </c>
      <c r="F28" s="19">
        <v>4</v>
      </c>
      <c r="G28" s="19">
        <v>1</v>
      </c>
      <c r="H28" s="19" t="s">
        <v>117</v>
      </c>
      <c r="I28" s="19" t="s">
        <v>117</v>
      </c>
      <c r="J28" s="19" t="s">
        <v>117</v>
      </c>
      <c r="K28" s="19" t="s">
        <v>117</v>
      </c>
      <c r="L28" s="19" t="s">
        <v>117</v>
      </c>
      <c r="M28" s="19" t="s">
        <v>117</v>
      </c>
      <c r="N28" s="19" t="s">
        <v>117</v>
      </c>
      <c r="O28" s="19" t="s">
        <v>117</v>
      </c>
      <c r="Q28" s="94" t="s">
        <v>77</v>
      </c>
      <c r="R28" s="94"/>
      <c r="S28" s="94"/>
      <c r="T28" s="22">
        <f>SUM(T22:T27)</f>
        <v>6370</v>
      </c>
      <c r="U28" s="22">
        <f>SUM(U22:U27)</f>
        <v>2395</v>
      </c>
      <c r="V28" s="25">
        <f>U28/T28</f>
        <v>0.37598116169544743</v>
      </c>
      <c r="W28" s="22">
        <f t="shared" si="12"/>
        <v>-18220</v>
      </c>
      <c r="X28" s="26">
        <f t="shared" si="13"/>
        <v>-0.74095160634404222</v>
      </c>
      <c r="Y28" s="22">
        <f t="shared" si="14"/>
        <v>-6356</v>
      </c>
      <c r="Z28" s="26">
        <f t="shared" si="15"/>
        <v>-0.72631699234373215</v>
      </c>
    </row>
    <row r="29" spans="1:26" x14ac:dyDescent="0.45">
      <c r="A29" s="108" t="s">
        <v>77</v>
      </c>
      <c r="B29" s="108"/>
      <c r="C29" s="108"/>
      <c r="D29" s="20">
        <v>1667</v>
      </c>
      <c r="E29" s="20">
        <v>1463</v>
      </c>
      <c r="F29" s="20">
        <v>1779</v>
      </c>
      <c r="G29" s="20">
        <v>1461</v>
      </c>
      <c r="H29" s="20" t="s">
        <v>117</v>
      </c>
      <c r="I29" s="20" t="s">
        <v>117</v>
      </c>
      <c r="J29" s="20" t="s">
        <v>117</v>
      </c>
      <c r="K29" s="20" t="s">
        <v>117</v>
      </c>
      <c r="L29" s="20" t="s">
        <v>117</v>
      </c>
      <c r="M29" s="20" t="s">
        <v>117</v>
      </c>
      <c r="N29" s="20" t="s">
        <v>117</v>
      </c>
      <c r="O29" s="20" t="s">
        <v>117</v>
      </c>
    </row>
    <row r="30" spans="1:26" x14ac:dyDescent="0.45">
      <c r="Q30" s="102" t="s">
        <v>121</v>
      </c>
      <c r="R30" s="103"/>
      <c r="S30" s="103"/>
      <c r="T30" s="103"/>
      <c r="U30" s="103"/>
      <c r="V30" s="103"/>
      <c r="W30" s="103"/>
      <c r="X30" s="103"/>
      <c r="Y30" s="103"/>
      <c r="Z30" s="104"/>
    </row>
    <row r="31" spans="1:26" x14ac:dyDescent="0.45">
      <c r="A31" s="78" t="s">
        <v>96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Q31" s="95" t="s">
        <v>55</v>
      </c>
      <c r="R31" s="96" t="s">
        <v>56</v>
      </c>
      <c r="S31" s="95" t="s">
        <v>57</v>
      </c>
      <c r="T31" s="99" t="s">
        <v>152</v>
      </c>
      <c r="U31" s="100"/>
      <c r="V31" s="101"/>
      <c r="W31" s="99" t="s">
        <v>119</v>
      </c>
      <c r="X31" s="100"/>
      <c r="Y31" s="100"/>
      <c r="Z31" s="101"/>
    </row>
    <row r="32" spans="1:26" x14ac:dyDescent="0.45">
      <c r="A32" s="2" t="s">
        <v>55</v>
      </c>
      <c r="B32" s="18" t="s">
        <v>56</v>
      </c>
      <c r="C32" s="2" t="s">
        <v>57</v>
      </c>
      <c r="D32" s="1" t="s">
        <v>58</v>
      </c>
      <c r="E32" s="1" t="s">
        <v>59</v>
      </c>
      <c r="F32" s="1" t="s">
        <v>60</v>
      </c>
      <c r="G32" s="1" t="s">
        <v>61</v>
      </c>
      <c r="H32" s="1" t="s">
        <v>62</v>
      </c>
      <c r="I32" s="1" t="s">
        <v>63</v>
      </c>
      <c r="J32" s="1" t="s">
        <v>64</v>
      </c>
      <c r="K32" s="1" t="s">
        <v>65</v>
      </c>
      <c r="L32" s="1" t="s">
        <v>66</v>
      </c>
      <c r="M32" s="1" t="s">
        <v>67</v>
      </c>
      <c r="N32" s="1" t="s">
        <v>68</v>
      </c>
      <c r="O32" s="1" t="s">
        <v>69</v>
      </c>
      <c r="Q32" s="85"/>
      <c r="R32" s="86"/>
      <c r="S32" s="85"/>
      <c r="T32" s="1" t="s">
        <v>88</v>
      </c>
      <c r="U32" s="1" t="s">
        <v>89</v>
      </c>
      <c r="V32" s="23" t="s">
        <v>90</v>
      </c>
      <c r="W32" s="1" t="s">
        <v>91</v>
      </c>
      <c r="X32" s="1" t="s">
        <v>92</v>
      </c>
      <c r="Y32" s="1" t="s">
        <v>93</v>
      </c>
      <c r="Z32" s="1" t="s">
        <v>94</v>
      </c>
    </row>
    <row r="33" spans="1:26" x14ac:dyDescent="0.45">
      <c r="A33" s="19" t="s">
        <v>71</v>
      </c>
      <c r="B33" s="19" t="s">
        <v>72</v>
      </c>
      <c r="C33" s="19" t="s">
        <v>73</v>
      </c>
      <c r="D33" s="19">
        <v>31</v>
      </c>
      <c r="E33" s="19">
        <v>19</v>
      </c>
      <c r="F33" s="19">
        <v>13</v>
      </c>
      <c r="G33" s="19">
        <v>25</v>
      </c>
      <c r="H33" s="19">
        <v>38</v>
      </c>
      <c r="I33" s="19">
        <v>20</v>
      </c>
      <c r="J33" s="19">
        <v>37</v>
      </c>
      <c r="K33" s="19">
        <v>25</v>
      </c>
      <c r="L33" s="19">
        <v>25</v>
      </c>
      <c r="M33" s="19">
        <v>15</v>
      </c>
      <c r="N33" s="19">
        <v>22</v>
      </c>
      <c r="O33" s="19">
        <v>30</v>
      </c>
      <c r="Q33" s="19" t="s">
        <v>71</v>
      </c>
      <c r="R33" s="21" t="s">
        <v>72</v>
      </c>
      <c r="S33" s="19" t="s">
        <v>73</v>
      </c>
      <c r="T33" s="19">
        <f>SUM(D3)</f>
        <v>35</v>
      </c>
      <c r="U33" s="19">
        <f>SUM(D33)</f>
        <v>31</v>
      </c>
      <c r="V33" s="43">
        <f>U33/T33</f>
        <v>0.88571428571428568</v>
      </c>
      <c r="W33" s="19" t="s">
        <v>117</v>
      </c>
      <c r="X33" s="19" t="s">
        <v>117</v>
      </c>
      <c r="Y33" s="19" t="s">
        <v>117</v>
      </c>
      <c r="Z33" s="19" t="s">
        <v>117</v>
      </c>
    </row>
    <row r="34" spans="1:26" x14ac:dyDescent="0.45">
      <c r="A34" s="19" t="s">
        <v>71</v>
      </c>
      <c r="B34" s="19" t="s">
        <v>74</v>
      </c>
      <c r="C34" s="19" t="s">
        <v>12</v>
      </c>
      <c r="D34" s="19">
        <v>8</v>
      </c>
      <c r="E34" s="19">
        <v>9</v>
      </c>
      <c r="F34" s="19">
        <v>4</v>
      </c>
      <c r="G34" s="19">
        <v>6</v>
      </c>
      <c r="H34" s="19">
        <v>6</v>
      </c>
      <c r="I34" s="19">
        <v>11</v>
      </c>
      <c r="J34" s="19">
        <v>3</v>
      </c>
      <c r="K34" s="19">
        <v>4</v>
      </c>
      <c r="L34" s="19">
        <v>9</v>
      </c>
      <c r="M34" s="19">
        <v>6</v>
      </c>
      <c r="N34" s="19">
        <v>10</v>
      </c>
      <c r="O34" s="19">
        <v>9</v>
      </c>
      <c r="Q34" s="19" t="s">
        <v>71</v>
      </c>
      <c r="R34" s="21" t="s">
        <v>74</v>
      </c>
      <c r="S34" s="19" t="s">
        <v>12</v>
      </c>
      <c r="T34" s="19">
        <f t="shared" ref="T34:T38" si="17">SUM(D4)</f>
        <v>128</v>
      </c>
      <c r="U34" s="19">
        <f t="shared" ref="U34:U39" si="18">SUM(D34)</f>
        <v>8</v>
      </c>
      <c r="V34" s="43">
        <f t="shared" ref="V34:V39" si="19">U34/T34</f>
        <v>6.25E-2</v>
      </c>
      <c r="W34" s="19" t="s">
        <v>117</v>
      </c>
      <c r="X34" s="19" t="s">
        <v>117</v>
      </c>
      <c r="Y34" s="19" t="s">
        <v>117</v>
      </c>
      <c r="Z34" s="19" t="s">
        <v>117</v>
      </c>
    </row>
    <row r="35" spans="1:26" x14ac:dyDescent="0.45">
      <c r="A35" s="19" t="s">
        <v>71</v>
      </c>
      <c r="B35" s="19">
        <v>120</v>
      </c>
      <c r="C35" s="19" t="s">
        <v>19</v>
      </c>
      <c r="D35" s="19">
        <v>328</v>
      </c>
      <c r="E35" s="19">
        <v>274</v>
      </c>
      <c r="F35" s="19">
        <v>287</v>
      </c>
      <c r="G35" s="19">
        <v>275</v>
      </c>
      <c r="H35" s="19">
        <v>279</v>
      </c>
      <c r="I35" s="19">
        <v>268</v>
      </c>
      <c r="J35" s="19">
        <v>290</v>
      </c>
      <c r="K35" s="19">
        <v>306</v>
      </c>
      <c r="L35" s="19">
        <v>283</v>
      </c>
      <c r="M35" s="19">
        <v>325</v>
      </c>
      <c r="N35" s="19">
        <v>322</v>
      </c>
      <c r="O35" s="19">
        <v>342</v>
      </c>
      <c r="Q35" s="19" t="s">
        <v>71</v>
      </c>
      <c r="R35" s="21">
        <v>120</v>
      </c>
      <c r="S35" s="19" t="s">
        <v>19</v>
      </c>
      <c r="T35" s="19">
        <f t="shared" si="17"/>
        <v>594</v>
      </c>
      <c r="U35" s="19">
        <f t="shared" si="18"/>
        <v>328</v>
      </c>
      <c r="V35" s="43">
        <f t="shared" si="19"/>
        <v>0.55218855218855223</v>
      </c>
      <c r="W35" s="19" t="s">
        <v>117</v>
      </c>
      <c r="X35" s="19" t="s">
        <v>117</v>
      </c>
      <c r="Y35" s="19" t="s">
        <v>117</v>
      </c>
      <c r="Z35" s="19" t="s">
        <v>117</v>
      </c>
    </row>
    <row r="36" spans="1:26" x14ac:dyDescent="0.45">
      <c r="A36" s="19" t="s">
        <v>71</v>
      </c>
      <c r="B36" s="19" t="s">
        <v>21</v>
      </c>
      <c r="C36" s="19" t="s">
        <v>20</v>
      </c>
      <c r="D36" s="19">
        <v>432</v>
      </c>
      <c r="E36" s="19">
        <v>392</v>
      </c>
      <c r="F36" s="19">
        <v>532</v>
      </c>
      <c r="G36" s="19">
        <v>473</v>
      </c>
      <c r="H36" s="19">
        <v>463</v>
      </c>
      <c r="I36" s="19">
        <v>428</v>
      </c>
      <c r="J36" s="19">
        <v>449</v>
      </c>
      <c r="K36" s="19">
        <v>478</v>
      </c>
      <c r="L36" s="19">
        <v>372</v>
      </c>
      <c r="M36" s="19">
        <v>419</v>
      </c>
      <c r="N36" s="19">
        <v>426</v>
      </c>
      <c r="O36" s="19">
        <v>444</v>
      </c>
      <c r="Q36" s="19" t="s">
        <v>71</v>
      </c>
      <c r="R36" s="21" t="s">
        <v>21</v>
      </c>
      <c r="S36" s="19" t="s">
        <v>20</v>
      </c>
      <c r="T36" s="19">
        <f t="shared" si="17"/>
        <v>1109</v>
      </c>
      <c r="U36" s="19">
        <f t="shared" si="18"/>
        <v>432</v>
      </c>
      <c r="V36" s="43">
        <f t="shared" si="19"/>
        <v>0.38954012623985573</v>
      </c>
      <c r="W36" s="19" t="s">
        <v>117</v>
      </c>
      <c r="X36" s="19" t="s">
        <v>117</v>
      </c>
      <c r="Y36" s="19" t="s">
        <v>117</v>
      </c>
      <c r="Z36" s="19" t="s">
        <v>117</v>
      </c>
    </row>
    <row r="37" spans="1:26" x14ac:dyDescent="0.45">
      <c r="A37" s="19" t="s">
        <v>71</v>
      </c>
      <c r="B37" s="19" t="s">
        <v>23</v>
      </c>
      <c r="C37" s="19" t="s">
        <v>22</v>
      </c>
      <c r="D37" s="19">
        <v>3</v>
      </c>
      <c r="E37" s="19">
        <v>11</v>
      </c>
      <c r="F37" s="19">
        <v>13</v>
      </c>
      <c r="G37" s="19">
        <v>7</v>
      </c>
      <c r="H37" s="19">
        <v>11</v>
      </c>
      <c r="I37" s="19">
        <v>10</v>
      </c>
      <c r="J37" s="19">
        <v>7</v>
      </c>
      <c r="K37" s="19">
        <v>8</v>
      </c>
      <c r="L37" s="19">
        <v>7</v>
      </c>
      <c r="M37" s="19">
        <v>7</v>
      </c>
      <c r="N37" s="19">
        <v>2</v>
      </c>
      <c r="O37" s="19">
        <v>3</v>
      </c>
      <c r="Q37" s="19" t="s">
        <v>71</v>
      </c>
      <c r="R37" s="21" t="s">
        <v>23</v>
      </c>
      <c r="S37" s="19" t="s">
        <v>22</v>
      </c>
      <c r="T37" s="19">
        <f t="shared" si="17"/>
        <v>24</v>
      </c>
      <c r="U37" s="19">
        <f t="shared" si="18"/>
        <v>3</v>
      </c>
      <c r="V37" s="43">
        <f t="shared" si="19"/>
        <v>0.125</v>
      </c>
      <c r="W37" s="19" t="s">
        <v>117</v>
      </c>
      <c r="X37" s="19" t="s">
        <v>117</v>
      </c>
      <c r="Y37" s="19" t="s">
        <v>117</v>
      </c>
      <c r="Z37" s="19" t="s">
        <v>117</v>
      </c>
    </row>
    <row r="38" spans="1:26" x14ac:dyDescent="0.45">
      <c r="A38" s="19" t="s">
        <v>71</v>
      </c>
      <c r="B38" s="19" t="s">
        <v>76</v>
      </c>
      <c r="C38" s="19" t="s">
        <v>25</v>
      </c>
      <c r="D38" s="19">
        <v>0</v>
      </c>
      <c r="E38" s="19">
        <v>1</v>
      </c>
      <c r="F38" s="19">
        <v>0</v>
      </c>
      <c r="G38" s="19">
        <v>0</v>
      </c>
      <c r="H38" s="19">
        <v>1</v>
      </c>
      <c r="I38" s="19">
        <v>0</v>
      </c>
      <c r="J38" s="19">
        <v>0</v>
      </c>
      <c r="K38" s="19">
        <v>0</v>
      </c>
      <c r="L38" s="19">
        <v>1</v>
      </c>
      <c r="M38" s="19">
        <v>0</v>
      </c>
      <c r="N38" s="19">
        <v>1</v>
      </c>
      <c r="O38" s="19">
        <v>1</v>
      </c>
      <c r="Q38" s="19" t="s">
        <v>71</v>
      </c>
      <c r="R38" s="21" t="s">
        <v>76</v>
      </c>
      <c r="S38" s="19" t="s">
        <v>25</v>
      </c>
      <c r="T38" s="19">
        <f t="shared" si="17"/>
        <v>9</v>
      </c>
      <c r="U38" s="19">
        <f t="shared" si="18"/>
        <v>0</v>
      </c>
      <c r="V38" s="43">
        <f t="shared" si="19"/>
        <v>0</v>
      </c>
      <c r="W38" s="19" t="s">
        <v>117</v>
      </c>
      <c r="X38" s="19" t="s">
        <v>117</v>
      </c>
      <c r="Y38" s="19" t="s">
        <v>117</v>
      </c>
      <c r="Z38" s="19" t="s">
        <v>117</v>
      </c>
    </row>
    <row r="39" spans="1:26" ht="14.65" thickBot="1" x14ac:dyDescent="0.5">
      <c r="A39" s="108" t="s">
        <v>77</v>
      </c>
      <c r="B39" s="108"/>
      <c r="C39" s="108"/>
      <c r="D39" s="20">
        <v>802</v>
      </c>
      <c r="E39" s="20">
        <v>706</v>
      </c>
      <c r="F39" s="20">
        <v>849</v>
      </c>
      <c r="G39" s="20">
        <v>786</v>
      </c>
      <c r="H39" s="20">
        <v>798</v>
      </c>
      <c r="I39" s="20">
        <v>737</v>
      </c>
      <c r="J39" s="20">
        <v>786</v>
      </c>
      <c r="K39" s="20">
        <v>821</v>
      </c>
      <c r="L39" s="20">
        <v>697</v>
      </c>
      <c r="M39" s="20">
        <v>772</v>
      </c>
      <c r="N39" s="20">
        <v>783</v>
      </c>
      <c r="O39" s="20">
        <v>829</v>
      </c>
      <c r="Q39" s="68" t="s">
        <v>77</v>
      </c>
      <c r="R39" s="69"/>
      <c r="S39" s="70"/>
      <c r="T39" s="20">
        <f>SUM(D9)</f>
        <v>1899</v>
      </c>
      <c r="U39" s="20">
        <f t="shared" si="18"/>
        <v>802</v>
      </c>
      <c r="V39" s="25">
        <f t="shared" si="19"/>
        <v>0.42232754081095314</v>
      </c>
      <c r="W39" s="22" t="s">
        <v>117</v>
      </c>
      <c r="X39" s="22" t="s">
        <v>117</v>
      </c>
      <c r="Y39" s="22" t="s">
        <v>117</v>
      </c>
      <c r="Z39" s="22" t="s">
        <v>117</v>
      </c>
    </row>
    <row r="40" spans="1:26" x14ac:dyDescent="0.45">
      <c r="Q40" s="97" t="s">
        <v>55</v>
      </c>
      <c r="R40" s="98" t="s">
        <v>56</v>
      </c>
      <c r="S40" s="97" t="s">
        <v>57</v>
      </c>
      <c r="T40" s="91" t="s">
        <v>151</v>
      </c>
      <c r="U40" s="92"/>
      <c r="V40" s="93"/>
      <c r="W40" s="91" t="s">
        <v>119</v>
      </c>
      <c r="X40" s="92"/>
      <c r="Y40" s="92"/>
      <c r="Z40" s="93"/>
    </row>
    <row r="41" spans="1:26" x14ac:dyDescent="0.45">
      <c r="A41" s="78" t="s">
        <v>97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Q41" s="85"/>
      <c r="R41" s="86"/>
      <c r="S41" s="85"/>
      <c r="T41" s="1" t="s">
        <v>88</v>
      </c>
      <c r="U41" s="1" t="s">
        <v>89</v>
      </c>
      <c r="V41" s="1" t="s">
        <v>90</v>
      </c>
      <c r="W41" s="1" t="s">
        <v>91</v>
      </c>
      <c r="X41" s="1" t="s">
        <v>92</v>
      </c>
      <c r="Y41" s="1" t="s">
        <v>93</v>
      </c>
      <c r="Z41" s="1" t="s">
        <v>94</v>
      </c>
    </row>
    <row r="42" spans="1:26" x14ac:dyDescent="0.45">
      <c r="A42" s="2" t="s">
        <v>55</v>
      </c>
      <c r="B42" s="18" t="s">
        <v>56</v>
      </c>
      <c r="C42" s="2" t="s">
        <v>57</v>
      </c>
      <c r="D42" s="1" t="s">
        <v>58</v>
      </c>
      <c r="E42" s="1" t="s">
        <v>59</v>
      </c>
      <c r="F42" s="1" t="s">
        <v>60</v>
      </c>
      <c r="G42" s="1" t="s">
        <v>61</v>
      </c>
      <c r="H42" s="1" t="s">
        <v>62</v>
      </c>
      <c r="I42" s="1" t="s">
        <v>63</v>
      </c>
      <c r="J42" s="1" t="s">
        <v>64</v>
      </c>
      <c r="K42" s="1" t="s">
        <v>65</v>
      </c>
      <c r="L42" s="1" t="s">
        <v>66</v>
      </c>
      <c r="M42" s="1" t="s">
        <v>67</v>
      </c>
      <c r="N42" s="1" t="s">
        <v>68</v>
      </c>
      <c r="O42" s="1" t="s">
        <v>69</v>
      </c>
      <c r="Q42" s="19" t="s">
        <v>71</v>
      </c>
      <c r="R42" s="21" t="s">
        <v>72</v>
      </c>
      <c r="S42" s="19" t="s">
        <v>73</v>
      </c>
      <c r="T42" s="19">
        <f>SUM(D13)</f>
        <v>25</v>
      </c>
      <c r="U42" s="19">
        <f>SUM(D43)</f>
        <v>19</v>
      </c>
      <c r="V42" s="24">
        <f>U42/T42</f>
        <v>0.76</v>
      </c>
      <c r="W42" s="19">
        <f t="shared" ref="W42:W48" si="20">T42-T33</f>
        <v>-10</v>
      </c>
      <c r="X42" s="44">
        <f t="shared" ref="X42:X46" si="21">IFERROR(T42/T33-1, "N/A")</f>
        <v>-0.2857142857142857</v>
      </c>
      <c r="Y42" s="19">
        <f t="shared" ref="Y42:Y48" si="22">U42-U33</f>
        <v>-12</v>
      </c>
      <c r="Z42" s="44">
        <f>IFERROR(U42/U33-1, "N/A")</f>
        <v>-0.38709677419354838</v>
      </c>
    </row>
    <row r="43" spans="1:26" x14ac:dyDescent="0.45">
      <c r="A43" s="19" t="s">
        <v>71</v>
      </c>
      <c r="B43" s="19" t="s">
        <v>72</v>
      </c>
      <c r="C43" s="19" t="s">
        <v>73</v>
      </c>
      <c r="D43" s="19">
        <v>19</v>
      </c>
      <c r="E43" s="19">
        <v>14</v>
      </c>
      <c r="F43" s="19">
        <v>19</v>
      </c>
      <c r="G43" s="19">
        <v>24</v>
      </c>
      <c r="H43" s="19">
        <v>26</v>
      </c>
      <c r="I43" s="19">
        <v>24</v>
      </c>
      <c r="J43" s="19">
        <v>25</v>
      </c>
      <c r="K43" s="19">
        <v>21</v>
      </c>
      <c r="L43" s="19">
        <v>27</v>
      </c>
      <c r="M43" s="19">
        <v>22</v>
      </c>
      <c r="N43" s="19">
        <v>23</v>
      </c>
      <c r="O43" s="19">
        <v>19</v>
      </c>
      <c r="Q43" s="19" t="s">
        <v>71</v>
      </c>
      <c r="R43" s="21" t="s">
        <v>74</v>
      </c>
      <c r="S43" s="19" t="s">
        <v>12</v>
      </c>
      <c r="T43" s="19">
        <f t="shared" ref="T43:T48" si="23">SUM(D14)</f>
        <v>114</v>
      </c>
      <c r="U43" s="19">
        <f t="shared" ref="U43:U48" si="24">SUM(D44)</f>
        <v>4</v>
      </c>
      <c r="V43" s="24">
        <f t="shared" ref="V43:V47" si="25">U43/T43</f>
        <v>3.5087719298245612E-2</v>
      </c>
      <c r="W43" s="19">
        <f t="shared" si="20"/>
        <v>-14</v>
      </c>
      <c r="X43" s="44">
        <f t="shared" si="21"/>
        <v>-0.109375</v>
      </c>
      <c r="Y43" s="19">
        <f t="shared" si="22"/>
        <v>-4</v>
      </c>
      <c r="Z43" s="44">
        <f t="shared" ref="Z43:Z46" si="26">IFERROR(U43/U34-1, "N/A")</f>
        <v>-0.5</v>
      </c>
    </row>
    <row r="44" spans="1:26" x14ac:dyDescent="0.45">
      <c r="A44" s="19" t="s">
        <v>71</v>
      </c>
      <c r="B44" s="19" t="s">
        <v>74</v>
      </c>
      <c r="C44" s="19" t="s">
        <v>12</v>
      </c>
      <c r="D44" s="19">
        <v>4</v>
      </c>
      <c r="E44" s="19">
        <v>4</v>
      </c>
      <c r="F44" s="19">
        <v>6</v>
      </c>
      <c r="G44" s="19">
        <v>10</v>
      </c>
      <c r="H44" s="19">
        <v>5</v>
      </c>
      <c r="I44" s="19">
        <v>6</v>
      </c>
      <c r="J44" s="19">
        <v>10</v>
      </c>
      <c r="K44" s="19">
        <v>3</v>
      </c>
      <c r="L44" s="19">
        <v>5</v>
      </c>
      <c r="M44" s="19">
        <v>9</v>
      </c>
      <c r="N44" s="19">
        <v>5</v>
      </c>
      <c r="O44" s="19">
        <v>5</v>
      </c>
      <c r="Q44" s="19" t="s">
        <v>71</v>
      </c>
      <c r="R44" s="21">
        <v>120</v>
      </c>
      <c r="S44" s="19" t="s">
        <v>19</v>
      </c>
      <c r="T44" s="19">
        <f t="shared" si="23"/>
        <v>577</v>
      </c>
      <c r="U44" s="19">
        <f t="shared" si="24"/>
        <v>300</v>
      </c>
      <c r="V44" s="24">
        <f t="shared" si="25"/>
        <v>0.51993067590987874</v>
      </c>
      <c r="W44" s="19">
        <f t="shared" si="20"/>
        <v>-17</v>
      </c>
      <c r="X44" s="44">
        <f t="shared" si="21"/>
        <v>-2.8619528619528656E-2</v>
      </c>
      <c r="Y44" s="19">
        <f t="shared" si="22"/>
        <v>-28</v>
      </c>
      <c r="Z44" s="44">
        <f t="shared" si="26"/>
        <v>-8.536585365853655E-2</v>
      </c>
    </row>
    <row r="45" spans="1:26" x14ac:dyDescent="0.45">
      <c r="A45" s="19" t="s">
        <v>71</v>
      </c>
      <c r="B45" s="19">
        <v>120</v>
      </c>
      <c r="C45" s="19" t="s">
        <v>19</v>
      </c>
      <c r="D45" s="19">
        <v>300</v>
      </c>
      <c r="E45" s="19">
        <v>212</v>
      </c>
      <c r="F45" s="19">
        <v>240</v>
      </c>
      <c r="G45" s="19">
        <v>272</v>
      </c>
      <c r="H45" s="19">
        <v>246</v>
      </c>
      <c r="I45" s="19">
        <v>217</v>
      </c>
      <c r="J45" s="19">
        <v>216</v>
      </c>
      <c r="K45" s="19">
        <v>232</v>
      </c>
      <c r="L45" s="19">
        <v>246</v>
      </c>
      <c r="M45" s="19">
        <v>283</v>
      </c>
      <c r="N45" s="19">
        <v>246</v>
      </c>
      <c r="O45" s="19">
        <v>234</v>
      </c>
      <c r="Q45" s="19" t="s">
        <v>71</v>
      </c>
      <c r="R45" s="21" t="s">
        <v>21</v>
      </c>
      <c r="S45" s="19" t="s">
        <v>20</v>
      </c>
      <c r="T45" s="19">
        <f t="shared" si="23"/>
        <v>1068</v>
      </c>
      <c r="U45" s="19">
        <f t="shared" si="24"/>
        <v>400</v>
      </c>
      <c r="V45" s="24">
        <f t="shared" si="25"/>
        <v>0.37453183520599254</v>
      </c>
      <c r="W45" s="19">
        <f t="shared" si="20"/>
        <v>-41</v>
      </c>
      <c r="X45" s="44">
        <f t="shared" si="21"/>
        <v>-3.6970243462578933E-2</v>
      </c>
      <c r="Y45" s="19">
        <f t="shared" si="22"/>
        <v>-32</v>
      </c>
      <c r="Z45" s="44">
        <f t="shared" si="26"/>
        <v>-7.407407407407407E-2</v>
      </c>
    </row>
    <row r="46" spans="1:26" x14ac:dyDescent="0.45">
      <c r="A46" s="19" t="s">
        <v>71</v>
      </c>
      <c r="B46" s="19" t="s">
        <v>21</v>
      </c>
      <c r="C46" s="19" t="s">
        <v>20</v>
      </c>
      <c r="D46" s="19">
        <v>400</v>
      </c>
      <c r="E46" s="19">
        <v>399</v>
      </c>
      <c r="F46" s="19">
        <v>458</v>
      </c>
      <c r="G46" s="19">
        <v>494</v>
      </c>
      <c r="H46" s="19">
        <v>530</v>
      </c>
      <c r="I46" s="19">
        <v>471</v>
      </c>
      <c r="J46" s="19">
        <v>454</v>
      </c>
      <c r="K46" s="19">
        <v>466</v>
      </c>
      <c r="L46" s="19">
        <v>433</v>
      </c>
      <c r="M46" s="19">
        <v>453</v>
      </c>
      <c r="N46" s="19">
        <v>406</v>
      </c>
      <c r="O46" s="19">
        <v>425</v>
      </c>
      <c r="Q46" s="19" t="s">
        <v>71</v>
      </c>
      <c r="R46" s="21" t="s">
        <v>23</v>
      </c>
      <c r="S46" s="19" t="s">
        <v>22</v>
      </c>
      <c r="T46" s="19">
        <f t="shared" si="23"/>
        <v>22</v>
      </c>
      <c r="U46" s="19">
        <f t="shared" si="24"/>
        <v>4</v>
      </c>
      <c r="V46" s="24">
        <f t="shared" si="25"/>
        <v>0.18181818181818182</v>
      </c>
      <c r="W46" s="19">
        <f t="shared" si="20"/>
        <v>-2</v>
      </c>
      <c r="X46" s="44">
        <f t="shared" si="21"/>
        <v>-8.333333333333337E-2</v>
      </c>
      <c r="Y46" s="19">
        <f t="shared" si="22"/>
        <v>1</v>
      </c>
      <c r="Z46" s="44">
        <f t="shared" si="26"/>
        <v>0.33333333333333326</v>
      </c>
    </row>
    <row r="47" spans="1:26" x14ac:dyDescent="0.45">
      <c r="A47" s="19" t="s">
        <v>71</v>
      </c>
      <c r="B47" s="19" t="s">
        <v>23</v>
      </c>
      <c r="C47" s="19" t="s">
        <v>22</v>
      </c>
      <c r="D47" s="19">
        <v>4</v>
      </c>
      <c r="E47" s="19">
        <v>7</v>
      </c>
      <c r="F47" s="19">
        <v>10</v>
      </c>
      <c r="G47" s="19">
        <v>10</v>
      </c>
      <c r="H47" s="19">
        <v>3</v>
      </c>
      <c r="I47" s="19">
        <v>2</v>
      </c>
      <c r="J47" s="19">
        <v>8</v>
      </c>
      <c r="K47" s="19">
        <v>5</v>
      </c>
      <c r="L47" s="19">
        <v>7</v>
      </c>
      <c r="M47" s="19">
        <v>7</v>
      </c>
      <c r="N47" s="19">
        <v>4</v>
      </c>
      <c r="O47" s="19">
        <v>10</v>
      </c>
      <c r="Q47" s="19" t="s">
        <v>71</v>
      </c>
      <c r="R47" s="21" t="s">
        <v>76</v>
      </c>
      <c r="S47" s="19" t="s">
        <v>25</v>
      </c>
      <c r="T47" s="19">
        <f t="shared" si="23"/>
        <v>9</v>
      </c>
      <c r="U47" s="19">
        <f t="shared" si="24"/>
        <v>0</v>
      </c>
      <c r="V47" s="24">
        <f t="shared" si="25"/>
        <v>0</v>
      </c>
      <c r="W47" s="19">
        <f t="shared" si="20"/>
        <v>0</v>
      </c>
      <c r="X47" s="44">
        <f>IFERROR(T47/T38-1, "N/A")</f>
        <v>0</v>
      </c>
      <c r="Y47" s="19">
        <f t="shared" si="22"/>
        <v>0</v>
      </c>
      <c r="Z47" s="44" t="str">
        <f>IFERROR(U47/U38-1, "N/A")</f>
        <v>N/A</v>
      </c>
    </row>
    <row r="48" spans="1:26" ht="14.65" thickBot="1" x14ac:dyDescent="0.5">
      <c r="A48" s="19" t="s">
        <v>71</v>
      </c>
      <c r="B48" s="19" t="s">
        <v>76</v>
      </c>
      <c r="C48" s="19" t="s">
        <v>25</v>
      </c>
      <c r="D48" s="19">
        <v>0</v>
      </c>
      <c r="E48" s="19">
        <v>0</v>
      </c>
      <c r="F48" s="19">
        <v>0</v>
      </c>
      <c r="G48" s="19">
        <v>1</v>
      </c>
      <c r="H48" s="19">
        <v>0</v>
      </c>
      <c r="I48" s="19">
        <v>1</v>
      </c>
      <c r="J48" s="19">
        <v>2</v>
      </c>
      <c r="K48" s="19">
        <v>0</v>
      </c>
      <c r="L48" s="19">
        <v>0</v>
      </c>
      <c r="M48" s="19">
        <v>1</v>
      </c>
      <c r="N48" s="19">
        <v>0</v>
      </c>
      <c r="O48" s="19">
        <v>1</v>
      </c>
      <c r="Q48" s="94" t="s">
        <v>77</v>
      </c>
      <c r="R48" s="94"/>
      <c r="S48" s="94"/>
      <c r="T48" s="20">
        <f t="shared" si="23"/>
        <v>1815</v>
      </c>
      <c r="U48" s="20">
        <f t="shared" si="24"/>
        <v>727</v>
      </c>
      <c r="V48" s="25">
        <f>U48/T48</f>
        <v>0.40055096418732783</v>
      </c>
      <c r="W48" s="22">
        <f t="shared" si="20"/>
        <v>-84</v>
      </c>
      <c r="X48" s="26">
        <f>T48/T39-1</f>
        <v>-4.4233807266982672E-2</v>
      </c>
      <c r="Y48" s="22">
        <f t="shared" si="22"/>
        <v>-75</v>
      </c>
      <c r="Z48" s="26">
        <f>U48/U39-1</f>
        <v>-9.3516209476309231E-2</v>
      </c>
    </row>
    <row r="49" spans="1:26" x14ac:dyDescent="0.45">
      <c r="A49" s="108" t="s">
        <v>77</v>
      </c>
      <c r="B49" s="108"/>
      <c r="C49" s="108"/>
      <c r="D49" s="20">
        <v>727</v>
      </c>
      <c r="E49" s="20">
        <v>636</v>
      </c>
      <c r="F49" s="20">
        <v>733</v>
      </c>
      <c r="G49" s="20">
        <v>811</v>
      </c>
      <c r="H49" s="20">
        <v>810</v>
      </c>
      <c r="I49" s="20">
        <v>721</v>
      </c>
      <c r="J49" s="20">
        <v>715</v>
      </c>
      <c r="K49" s="20">
        <v>727</v>
      </c>
      <c r="L49" s="20">
        <v>718</v>
      </c>
      <c r="M49" s="20">
        <v>775</v>
      </c>
      <c r="N49" s="20">
        <v>684</v>
      </c>
      <c r="O49" s="20">
        <v>694</v>
      </c>
      <c r="Q49" s="95" t="s">
        <v>55</v>
      </c>
      <c r="R49" s="96" t="s">
        <v>56</v>
      </c>
      <c r="S49" s="95" t="s">
        <v>57</v>
      </c>
      <c r="T49" s="92" t="s">
        <v>150</v>
      </c>
      <c r="U49" s="92"/>
      <c r="V49" s="93"/>
      <c r="W49" s="90" t="s">
        <v>119</v>
      </c>
      <c r="X49" s="90"/>
      <c r="Y49" s="90"/>
      <c r="Z49" s="90"/>
    </row>
    <row r="50" spans="1:26" x14ac:dyDescent="0.45">
      <c r="A50" s="41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Q50" s="85"/>
      <c r="R50" s="86"/>
      <c r="S50" s="85"/>
      <c r="T50" s="1" t="s">
        <v>88</v>
      </c>
      <c r="U50" s="1" t="s">
        <v>89</v>
      </c>
      <c r="V50" s="1" t="s">
        <v>90</v>
      </c>
      <c r="W50" s="1" t="s">
        <v>91</v>
      </c>
      <c r="X50" s="1" t="s">
        <v>92</v>
      </c>
      <c r="Y50" s="1" t="s">
        <v>93</v>
      </c>
      <c r="Z50" s="1" t="s">
        <v>94</v>
      </c>
    </row>
    <row r="51" spans="1:26" x14ac:dyDescent="0.45">
      <c r="A51" s="78" t="s">
        <v>118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Q51" s="19" t="s">
        <v>71</v>
      </c>
      <c r="R51" s="21" t="s">
        <v>72</v>
      </c>
      <c r="S51" s="19" t="s">
        <v>73</v>
      </c>
      <c r="T51" s="19">
        <f>SUM(D23)</f>
        <v>21</v>
      </c>
      <c r="U51" s="19">
        <f>SUM(D53)</f>
        <v>19</v>
      </c>
      <c r="V51" s="24">
        <f>U51/T51</f>
        <v>0.90476190476190477</v>
      </c>
      <c r="W51" s="19">
        <f t="shared" ref="W51:W57" si="27">T51-T42</f>
        <v>-4</v>
      </c>
      <c r="X51" s="44">
        <f t="shared" ref="X51:X57" si="28">T51/T42-1</f>
        <v>-0.16000000000000003</v>
      </c>
      <c r="Y51" s="19">
        <f t="shared" ref="Y51:Y57" si="29">U51-U42</f>
        <v>0</v>
      </c>
      <c r="Z51" s="44">
        <f>IFERROR(U51/U42-1, "N/A")</f>
        <v>0</v>
      </c>
    </row>
    <row r="52" spans="1:26" x14ac:dyDescent="0.45">
      <c r="A52" s="2" t="s">
        <v>55</v>
      </c>
      <c r="B52" s="18" t="s">
        <v>56</v>
      </c>
      <c r="C52" s="2" t="s">
        <v>57</v>
      </c>
      <c r="D52" s="1" t="s">
        <v>58</v>
      </c>
      <c r="E52" s="1" t="s">
        <v>59</v>
      </c>
      <c r="F52" s="1" t="s">
        <v>60</v>
      </c>
      <c r="G52" s="1" t="s">
        <v>61</v>
      </c>
      <c r="H52" s="1" t="s">
        <v>62</v>
      </c>
      <c r="I52" s="1" t="s">
        <v>63</v>
      </c>
      <c r="J52" s="1" t="s">
        <v>64</v>
      </c>
      <c r="K52" s="1" t="s">
        <v>65</v>
      </c>
      <c r="L52" s="1" t="s">
        <v>66</v>
      </c>
      <c r="M52" s="1" t="s">
        <v>67</v>
      </c>
      <c r="N52" s="1" t="s">
        <v>68</v>
      </c>
      <c r="O52" s="1" t="s">
        <v>69</v>
      </c>
      <c r="Q52" s="19" t="s">
        <v>71</v>
      </c>
      <c r="R52" s="21" t="s">
        <v>74</v>
      </c>
      <c r="S52" s="19" t="s">
        <v>12</v>
      </c>
      <c r="T52" s="19">
        <f t="shared" ref="T52:T56" si="30">SUM(D24)</f>
        <v>115</v>
      </c>
      <c r="U52" s="19">
        <f t="shared" ref="U52:U57" si="31">SUM(D54)</f>
        <v>5</v>
      </c>
      <c r="V52" s="24">
        <f>U52/T52</f>
        <v>4.3478260869565216E-2</v>
      </c>
      <c r="W52" s="19">
        <f t="shared" si="27"/>
        <v>1</v>
      </c>
      <c r="X52" s="44">
        <f t="shared" si="28"/>
        <v>8.7719298245614308E-3</v>
      </c>
      <c r="Y52" s="19">
        <f t="shared" si="29"/>
        <v>1</v>
      </c>
      <c r="Z52" s="44">
        <f t="shared" ref="Z52:Z56" si="32">IFERROR(U52/U43-1, "N/A")</f>
        <v>0.25</v>
      </c>
    </row>
    <row r="53" spans="1:26" x14ac:dyDescent="0.45">
      <c r="A53" s="19" t="s">
        <v>71</v>
      </c>
      <c r="B53" s="19" t="s">
        <v>72</v>
      </c>
      <c r="C53" s="19" t="s">
        <v>73</v>
      </c>
      <c r="D53" s="19">
        <v>19</v>
      </c>
      <c r="E53" s="19">
        <v>22</v>
      </c>
      <c r="F53" s="19">
        <v>26</v>
      </c>
      <c r="G53" s="19">
        <v>21</v>
      </c>
      <c r="H53" s="19" t="s">
        <v>117</v>
      </c>
      <c r="I53" s="19" t="s">
        <v>117</v>
      </c>
      <c r="J53" s="19" t="s">
        <v>117</v>
      </c>
      <c r="K53" s="19" t="s">
        <v>117</v>
      </c>
      <c r="L53" s="19" t="s">
        <v>117</v>
      </c>
      <c r="M53" s="19" t="s">
        <v>117</v>
      </c>
      <c r="N53" s="19" t="s">
        <v>117</v>
      </c>
      <c r="O53" s="19" t="s">
        <v>117</v>
      </c>
      <c r="Q53" s="19" t="s">
        <v>71</v>
      </c>
      <c r="R53" s="21">
        <v>120</v>
      </c>
      <c r="S53" s="19" t="s">
        <v>19</v>
      </c>
      <c r="T53" s="19">
        <f t="shared" si="30"/>
        <v>486</v>
      </c>
      <c r="U53" s="19">
        <f t="shared" si="31"/>
        <v>266</v>
      </c>
      <c r="V53" s="24">
        <f t="shared" ref="V53:V56" si="33">U53/T53</f>
        <v>0.54732510288065839</v>
      </c>
      <c r="W53" s="19">
        <f t="shared" si="27"/>
        <v>-91</v>
      </c>
      <c r="X53" s="44">
        <f t="shared" si="28"/>
        <v>-0.15771230502599654</v>
      </c>
      <c r="Y53" s="19">
        <f t="shared" si="29"/>
        <v>-34</v>
      </c>
      <c r="Z53" s="44">
        <f t="shared" si="32"/>
        <v>-0.11333333333333329</v>
      </c>
    </row>
    <row r="54" spans="1:26" x14ac:dyDescent="0.45">
      <c r="A54" s="19" t="s">
        <v>71</v>
      </c>
      <c r="B54" s="19" t="s">
        <v>74</v>
      </c>
      <c r="C54" s="19" t="s">
        <v>12</v>
      </c>
      <c r="D54" s="19">
        <v>5</v>
      </c>
      <c r="E54" s="19">
        <v>0</v>
      </c>
      <c r="F54" s="19">
        <v>5</v>
      </c>
      <c r="G54" s="19">
        <v>8</v>
      </c>
      <c r="H54" s="19" t="s">
        <v>117</v>
      </c>
      <c r="I54" s="19" t="s">
        <v>117</v>
      </c>
      <c r="J54" s="19" t="s">
        <v>117</v>
      </c>
      <c r="K54" s="19" t="s">
        <v>117</v>
      </c>
      <c r="L54" s="19" t="s">
        <v>117</v>
      </c>
      <c r="M54" s="19" t="s">
        <v>117</v>
      </c>
      <c r="N54" s="19" t="s">
        <v>117</v>
      </c>
      <c r="O54" s="19" t="s">
        <v>117</v>
      </c>
      <c r="Q54" s="19" t="s">
        <v>71</v>
      </c>
      <c r="R54" s="21" t="s">
        <v>21</v>
      </c>
      <c r="S54" s="19" t="s">
        <v>20</v>
      </c>
      <c r="T54" s="19">
        <f t="shared" si="30"/>
        <v>1008</v>
      </c>
      <c r="U54" s="19">
        <f t="shared" si="31"/>
        <v>385</v>
      </c>
      <c r="V54" s="24">
        <f t="shared" si="33"/>
        <v>0.38194444444444442</v>
      </c>
      <c r="W54" s="19">
        <f t="shared" si="27"/>
        <v>-60</v>
      </c>
      <c r="X54" s="44">
        <f t="shared" si="28"/>
        <v>-5.6179775280898903E-2</v>
      </c>
      <c r="Y54" s="19">
        <f t="shared" si="29"/>
        <v>-15</v>
      </c>
      <c r="Z54" s="44">
        <f t="shared" si="32"/>
        <v>-3.7499999999999978E-2</v>
      </c>
    </row>
    <row r="55" spans="1:26" x14ac:dyDescent="0.45">
      <c r="A55" s="19" t="s">
        <v>71</v>
      </c>
      <c r="B55" s="19">
        <v>120</v>
      </c>
      <c r="C55" s="19" t="s">
        <v>19</v>
      </c>
      <c r="D55" s="19">
        <v>266</v>
      </c>
      <c r="E55" s="19">
        <v>184</v>
      </c>
      <c r="F55" s="19">
        <v>190</v>
      </c>
      <c r="G55" s="19">
        <v>168</v>
      </c>
      <c r="H55" s="19" t="s">
        <v>117</v>
      </c>
      <c r="I55" s="19" t="s">
        <v>117</v>
      </c>
      <c r="J55" s="19" t="s">
        <v>117</v>
      </c>
      <c r="K55" s="19" t="s">
        <v>117</v>
      </c>
      <c r="L55" s="19" t="s">
        <v>117</v>
      </c>
      <c r="M55" s="19" t="s">
        <v>117</v>
      </c>
      <c r="N55" s="19" t="s">
        <v>117</v>
      </c>
      <c r="O55" s="19" t="s">
        <v>117</v>
      </c>
      <c r="Q55" s="19" t="s">
        <v>71</v>
      </c>
      <c r="R55" s="21" t="s">
        <v>23</v>
      </c>
      <c r="S55" s="19" t="s">
        <v>22</v>
      </c>
      <c r="T55" s="19">
        <f t="shared" si="30"/>
        <v>26</v>
      </c>
      <c r="U55" s="19">
        <f t="shared" si="31"/>
        <v>5</v>
      </c>
      <c r="V55" s="24">
        <f t="shared" si="33"/>
        <v>0.19230769230769232</v>
      </c>
      <c r="W55" s="19">
        <f t="shared" si="27"/>
        <v>4</v>
      </c>
      <c r="X55" s="44">
        <f t="shared" si="28"/>
        <v>0.18181818181818188</v>
      </c>
      <c r="Y55" s="19">
        <f t="shared" si="29"/>
        <v>1</v>
      </c>
      <c r="Z55" s="44">
        <f t="shared" si="32"/>
        <v>0.25</v>
      </c>
    </row>
    <row r="56" spans="1:26" x14ac:dyDescent="0.45">
      <c r="A56" s="19" t="s">
        <v>71</v>
      </c>
      <c r="B56" s="19" t="s">
        <v>21</v>
      </c>
      <c r="C56" s="19" t="s">
        <v>20</v>
      </c>
      <c r="D56" s="19">
        <v>385</v>
      </c>
      <c r="E56" s="19">
        <v>315</v>
      </c>
      <c r="F56" s="19">
        <v>411</v>
      </c>
      <c r="G56" s="19">
        <v>357</v>
      </c>
      <c r="H56" s="19" t="s">
        <v>117</v>
      </c>
      <c r="I56" s="19" t="s">
        <v>117</v>
      </c>
      <c r="J56" s="19" t="s">
        <v>117</v>
      </c>
      <c r="K56" s="19" t="s">
        <v>117</v>
      </c>
      <c r="L56" s="19" t="s">
        <v>117</v>
      </c>
      <c r="M56" s="19" t="s">
        <v>117</v>
      </c>
      <c r="N56" s="19" t="s">
        <v>117</v>
      </c>
      <c r="O56" s="19" t="s">
        <v>117</v>
      </c>
      <c r="Q56" s="19" t="s">
        <v>71</v>
      </c>
      <c r="R56" s="21" t="s">
        <v>76</v>
      </c>
      <c r="S56" s="19" t="s">
        <v>25</v>
      </c>
      <c r="T56" s="19">
        <f t="shared" si="30"/>
        <v>11</v>
      </c>
      <c r="U56" s="19">
        <f t="shared" si="31"/>
        <v>1</v>
      </c>
      <c r="V56" s="24">
        <f t="shared" si="33"/>
        <v>9.0909090909090912E-2</v>
      </c>
      <c r="W56" s="19">
        <f t="shared" si="27"/>
        <v>2</v>
      </c>
      <c r="X56" s="44">
        <f t="shared" si="28"/>
        <v>0.22222222222222232</v>
      </c>
      <c r="Y56" s="19">
        <f t="shared" si="29"/>
        <v>1</v>
      </c>
      <c r="Z56" s="44" t="str">
        <f t="shared" si="32"/>
        <v>N/A</v>
      </c>
    </row>
    <row r="57" spans="1:26" ht="14.65" thickBot="1" x14ac:dyDescent="0.5">
      <c r="A57" s="19" t="s">
        <v>71</v>
      </c>
      <c r="B57" s="19" t="s">
        <v>23</v>
      </c>
      <c r="C57" s="19" t="s">
        <v>22</v>
      </c>
      <c r="D57" s="19">
        <v>5</v>
      </c>
      <c r="E57" s="19">
        <v>4</v>
      </c>
      <c r="F57" s="19">
        <v>3</v>
      </c>
      <c r="G57" s="19">
        <v>0</v>
      </c>
      <c r="H57" s="19" t="s">
        <v>117</v>
      </c>
      <c r="I57" s="19" t="s">
        <v>117</v>
      </c>
      <c r="J57" s="19" t="s">
        <v>117</v>
      </c>
      <c r="K57" s="19" t="s">
        <v>117</v>
      </c>
      <c r="L57" s="19" t="s">
        <v>117</v>
      </c>
      <c r="M57" s="19" t="s">
        <v>117</v>
      </c>
      <c r="N57" s="19" t="s">
        <v>117</v>
      </c>
      <c r="O57" s="19" t="s">
        <v>117</v>
      </c>
      <c r="Q57" s="94" t="s">
        <v>77</v>
      </c>
      <c r="R57" s="94"/>
      <c r="S57" s="94"/>
      <c r="T57" s="22">
        <f>SUM(D29)</f>
        <v>1667</v>
      </c>
      <c r="U57" s="22">
        <f t="shared" si="31"/>
        <v>681</v>
      </c>
      <c r="V57" s="25">
        <f>U57/T57</f>
        <v>0.40851829634073183</v>
      </c>
      <c r="W57" s="22">
        <f t="shared" si="27"/>
        <v>-148</v>
      </c>
      <c r="X57" s="26">
        <f t="shared" si="28"/>
        <v>-8.1542699724517886E-2</v>
      </c>
      <c r="Y57" s="22">
        <f t="shared" si="29"/>
        <v>-46</v>
      </c>
      <c r="Z57" s="26">
        <f>U57/U48-1</f>
        <v>-6.3273727647867983E-2</v>
      </c>
    </row>
    <row r="58" spans="1:26" x14ac:dyDescent="0.45">
      <c r="A58" s="19" t="s">
        <v>71</v>
      </c>
      <c r="B58" s="19" t="s">
        <v>76</v>
      </c>
      <c r="C58" s="19" t="s">
        <v>25</v>
      </c>
      <c r="D58" s="19">
        <v>1</v>
      </c>
      <c r="E58" s="19">
        <v>0</v>
      </c>
      <c r="F58" s="19">
        <v>0</v>
      </c>
      <c r="G58" s="19">
        <v>0</v>
      </c>
      <c r="H58" s="19" t="s">
        <v>117</v>
      </c>
      <c r="I58" s="19" t="s">
        <v>117</v>
      </c>
      <c r="J58" s="19" t="s">
        <v>117</v>
      </c>
      <c r="K58" s="19" t="s">
        <v>117</v>
      </c>
      <c r="L58" s="19" t="s">
        <v>117</v>
      </c>
      <c r="M58" s="19" t="s">
        <v>117</v>
      </c>
      <c r="N58" s="19" t="s">
        <v>117</v>
      </c>
      <c r="O58" s="19" t="s">
        <v>117</v>
      </c>
    </row>
    <row r="59" spans="1:26" x14ac:dyDescent="0.45">
      <c r="A59" s="105" t="s">
        <v>77</v>
      </c>
      <c r="B59" s="106"/>
      <c r="C59" s="107"/>
      <c r="D59" s="20">
        <v>681</v>
      </c>
      <c r="E59" s="20">
        <v>525</v>
      </c>
      <c r="F59" s="20">
        <v>635</v>
      </c>
      <c r="G59" s="20">
        <v>554</v>
      </c>
      <c r="H59" s="20" t="s">
        <v>117</v>
      </c>
      <c r="I59" s="20" t="s">
        <v>117</v>
      </c>
      <c r="J59" s="20" t="s">
        <v>117</v>
      </c>
      <c r="K59" s="20" t="s">
        <v>117</v>
      </c>
      <c r="L59" s="20" t="s">
        <v>117</v>
      </c>
      <c r="M59" s="20" t="s">
        <v>117</v>
      </c>
      <c r="N59" s="20" t="s">
        <v>117</v>
      </c>
      <c r="O59" s="20" t="s">
        <v>117</v>
      </c>
    </row>
    <row r="61" spans="1:26" x14ac:dyDescent="0.45">
      <c r="A61" t="s">
        <v>98</v>
      </c>
    </row>
    <row r="62" spans="1:26" x14ac:dyDescent="0.45">
      <c r="A62" s="32" t="s">
        <v>99</v>
      </c>
    </row>
    <row r="63" spans="1:26" x14ac:dyDescent="0.45">
      <c r="A63" t="s">
        <v>100</v>
      </c>
    </row>
    <row r="64" spans="1:26" x14ac:dyDescent="0.45">
      <c r="A64" t="s">
        <v>148</v>
      </c>
    </row>
    <row r="65" spans="1:1" x14ac:dyDescent="0.45">
      <c r="A65" t="s">
        <v>147</v>
      </c>
    </row>
  </sheetData>
  <sheetProtection algorithmName="SHA-512" hashValue="V5iRIZZrB9s/fXdpx8SWAVn/9Pu6TyF81c5AmxpFki6B8bcQQ5n8Djc1PEcvP3qWqGsoYtAYYPw86socKOuXPg==" saltValue="sKOn5bZXAoOQt2vEJgsiuA==" spinCount="100000" sheet="1" objects="1" scenarios="1" formatCells="0" formatColumns="0" formatRows="0"/>
  <mergeCells count="50">
    <mergeCell ref="A1:O1"/>
    <mergeCell ref="A9:C9"/>
    <mergeCell ref="A11:O11"/>
    <mergeCell ref="A19:C19"/>
    <mergeCell ref="A31:O31"/>
    <mergeCell ref="A21:O21"/>
    <mergeCell ref="A29:C29"/>
    <mergeCell ref="A51:O51"/>
    <mergeCell ref="A59:C59"/>
    <mergeCell ref="Q28:S28"/>
    <mergeCell ref="Q20:Q21"/>
    <mergeCell ref="R20:R21"/>
    <mergeCell ref="S20:S21"/>
    <mergeCell ref="Q39:S39"/>
    <mergeCell ref="Q57:S57"/>
    <mergeCell ref="A41:O41"/>
    <mergeCell ref="A49:C49"/>
    <mergeCell ref="A39:C39"/>
    <mergeCell ref="W20:Z20"/>
    <mergeCell ref="W11:Z11"/>
    <mergeCell ref="Q30:Z30"/>
    <mergeCell ref="T31:V31"/>
    <mergeCell ref="W31:Z31"/>
    <mergeCell ref="Q19:S19"/>
    <mergeCell ref="T20:V20"/>
    <mergeCell ref="Q31:Q32"/>
    <mergeCell ref="R31:R32"/>
    <mergeCell ref="S31:S32"/>
    <mergeCell ref="W2:Z2"/>
    <mergeCell ref="Q10:S10"/>
    <mergeCell ref="Q1:Z1"/>
    <mergeCell ref="T2:V2"/>
    <mergeCell ref="T11:V11"/>
    <mergeCell ref="Q2:Q3"/>
    <mergeCell ref="R2:R3"/>
    <mergeCell ref="S2:S3"/>
    <mergeCell ref="Q11:Q12"/>
    <mergeCell ref="R11:R12"/>
    <mergeCell ref="S11:S12"/>
    <mergeCell ref="W40:Z40"/>
    <mergeCell ref="Q48:S48"/>
    <mergeCell ref="Q49:Q50"/>
    <mergeCell ref="R49:R50"/>
    <mergeCell ref="S49:S50"/>
    <mergeCell ref="T49:V49"/>
    <mergeCell ref="W49:Z49"/>
    <mergeCell ref="T40:V40"/>
    <mergeCell ref="Q40:Q41"/>
    <mergeCell ref="R40:R41"/>
    <mergeCell ref="S40:S41"/>
  </mergeCells>
  <hyperlinks>
    <hyperlink ref="A62" r:id="rId1" xr:uid="{312C07CB-3E38-46B9-8109-D87C53CF1F3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3F22-7AC9-45A5-8B5E-414DEE8B38B7}">
  <dimension ref="A1:Q53"/>
  <sheetViews>
    <sheetView workbookViewId="0">
      <selection sqref="A1:Q1"/>
    </sheetView>
  </sheetViews>
  <sheetFormatPr defaultRowHeight="14.25" x14ac:dyDescent="0.45"/>
  <cols>
    <col min="1" max="1" width="12" bestFit="1" customWidth="1"/>
    <col min="2" max="2" width="13.265625" bestFit="1" customWidth="1"/>
    <col min="3" max="3" width="18.1328125" bestFit="1" customWidth="1"/>
    <col min="4" max="17" width="7.59765625" customWidth="1"/>
  </cols>
  <sheetData>
    <row r="1" spans="1:17" x14ac:dyDescent="0.45">
      <c r="A1" s="78" t="s">
        <v>128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3.25" x14ac:dyDescent="0.45">
      <c r="A2" s="2" t="s">
        <v>55</v>
      </c>
      <c r="B2" s="18" t="s">
        <v>56</v>
      </c>
      <c r="C2" s="2" t="s">
        <v>57</v>
      </c>
      <c r="D2" s="27" t="s">
        <v>101</v>
      </c>
      <c r="E2" s="27" t="s">
        <v>102</v>
      </c>
      <c r="F2" s="27" t="s">
        <v>103</v>
      </c>
      <c r="G2" s="27" t="s">
        <v>104</v>
      </c>
      <c r="H2" s="27" t="s">
        <v>105</v>
      </c>
      <c r="I2" s="27" t="s">
        <v>106</v>
      </c>
      <c r="J2" s="27" t="s">
        <v>107</v>
      </c>
      <c r="K2" s="27" t="s">
        <v>108</v>
      </c>
      <c r="L2" s="27" t="s">
        <v>109</v>
      </c>
      <c r="M2" s="27" t="s">
        <v>110</v>
      </c>
      <c r="N2" s="27" t="s">
        <v>111</v>
      </c>
      <c r="O2" s="27" t="s">
        <v>112</v>
      </c>
      <c r="P2" s="27" t="s">
        <v>113</v>
      </c>
      <c r="Q2" s="27" t="s">
        <v>114</v>
      </c>
    </row>
    <row r="3" spans="1:17" x14ac:dyDescent="0.45">
      <c r="A3" s="19" t="s">
        <v>71</v>
      </c>
      <c r="B3" s="21" t="s">
        <v>72</v>
      </c>
      <c r="C3" s="19" t="s">
        <v>73</v>
      </c>
      <c r="D3" s="19">
        <v>1</v>
      </c>
      <c r="E3" s="19">
        <v>5</v>
      </c>
      <c r="F3" s="19">
        <v>47</v>
      </c>
      <c r="G3" s="19">
        <v>57</v>
      </c>
      <c r="H3" s="19">
        <v>56</v>
      </c>
      <c r="I3" s="19">
        <v>62</v>
      </c>
      <c r="J3" s="19">
        <v>31</v>
      </c>
      <c r="K3" s="19">
        <v>36</v>
      </c>
      <c r="L3" s="19">
        <v>21</v>
      </c>
      <c r="M3" s="19">
        <v>17</v>
      </c>
      <c r="N3" s="19">
        <v>13</v>
      </c>
      <c r="O3" s="19">
        <v>10</v>
      </c>
      <c r="P3" s="19">
        <v>14</v>
      </c>
      <c r="Q3" s="19">
        <v>3</v>
      </c>
    </row>
    <row r="4" spans="1:17" x14ac:dyDescent="0.45">
      <c r="A4" s="19" t="s">
        <v>71</v>
      </c>
      <c r="B4" s="21" t="s">
        <v>74</v>
      </c>
      <c r="C4" s="19" t="s">
        <v>12</v>
      </c>
      <c r="D4" s="19">
        <v>214</v>
      </c>
      <c r="E4" s="19">
        <v>296</v>
      </c>
      <c r="F4" s="19">
        <v>265</v>
      </c>
      <c r="G4" s="19">
        <v>209</v>
      </c>
      <c r="H4" s="19">
        <v>150</v>
      </c>
      <c r="I4" s="19">
        <v>131</v>
      </c>
      <c r="J4" s="19">
        <v>105</v>
      </c>
      <c r="K4" s="19">
        <v>67</v>
      </c>
      <c r="L4" s="19">
        <v>54</v>
      </c>
      <c r="M4" s="19">
        <v>48</v>
      </c>
      <c r="N4" s="19">
        <v>18</v>
      </c>
      <c r="O4" s="19">
        <v>12</v>
      </c>
      <c r="P4" s="19">
        <v>12</v>
      </c>
      <c r="Q4" s="19">
        <v>7</v>
      </c>
    </row>
    <row r="5" spans="1:17" x14ac:dyDescent="0.45">
      <c r="A5" s="19" t="s">
        <v>71</v>
      </c>
      <c r="B5" s="21">
        <v>120</v>
      </c>
      <c r="C5" s="19" t="s">
        <v>19</v>
      </c>
      <c r="D5" s="19">
        <v>46</v>
      </c>
      <c r="E5" s="19">
        <v>107</v>
      </c>
      <c r="F5" s="19">
        <v>732</v>
      </c>
      <c r="G5" s="19">
        <v>1253</v>
      </c>
      <c r="H5" s="19">
        <v>1183</v>
      </c>
      <c r="I5" s="19">
        <v>1073</v>
      </c>
      <c r="J5" s="19">
        <v>966</v>
      </c>
      <c r="K5" s="19">
        <v>778</v>
      </c>
      <c r="L5" s="19">
        <v>654</v>
      </c>
      <c r="M5" s="19">
        <v>532</v>
      </c>
      <c r="N5" s="19">
        <v>430</v>
      </c>
      <c r="O5" s="19">
        <v>348</v>
      </c>
      <c r="P5" s="19">
        <v>416</v>
      </c>
      <c r="Q5" s="19">
        <v>95</v>
      </c>
    </row>
    <row r="6" spans="1:17" x14ac:dyDescent="0.45">
      <c r="A6" s="19" t="s">
        <v>71</v>
      </c>
      <c r="B6" s="21" t="s">
        <v>21</v>
      </c>
      <c r="C6" s="19" t="s">
        <v>20</v>
      </c>
      <c r="D6" s="19">
        <v>408</v>
      </c>
      <c r="E6" s="19">
        <v>532</v>
      </c>
      <c r="F6" s="19">
        <v>1567</v>
      </c>
      <c r="G6" s="19">
        <v>2420</v>
      </c>
      <c r="H6" s="19">
        <v>2509</v>
      </c>
      <c r="I6" s="19">
        <v>2377</v>
      </c>
      <c r="J6" s="19">
        <v>1810</v>
      </c>
      <c r="K6" s="19">
        <v>1545</v>
      </c>
      <c r="L6" s="19">
        <v>967</v>
      </c>
      <c r="M6" s="19">
        <v>819</v>
      </c>
      <c r="N6" s="19">
        <v>694</v>
      </c>
      <c r="O6" s="19">
        <v>460</v>
      </c>
      <c r="P6" s="19">
        <v>541</v>
      </c>
      <c r="Q6" s="19">
        <v>264</v>
      </c>
    </row>
    <row r="7" spans="1:17" x14ac:dyDescent="0.45">
      <c r="A7" s="19" t="s">
        <v>71</v>
      </c>
      <c r="B7" s="21" t="s">
        <v>23</v>
      </c>
      <c r="C7" s="19" t="s">
        <v>22</v>
      </c>
      <c r="D7" s="19">
        <v>32</v>
      </c>
      <c r="E7" s="19">
        <v>14</v>
      </c>
      <c r="F7" s="19">
        <v>56</v>
      </c>
      <c r="G7" s="19">
        <v>72</v>
      </c>
      <c r="H7" s="19">
        <v>53</v>
      </c>
      <c r="I7" s="19">
        <v>48</v>
      </c>
      <c r="J7" s="19">
        <v>29</v>
      </c>
      <c r="K7" s="19">
        <v>28</v>
      </c>
      <c r="L7" s="19">
        <v>4</v>
      </c>
      <c r="M7" s="19">
        <v>13</v>
      </c>
      <c r="N7" s="19">
        <v>13</v>
      </c>
      <c r="O7" s="19">
        <v>10</v>
      </c>
      <c r="P7" s="19">
        <v>9</v>
      </c>
      <c r="Q7" s="19">
        <v>8</v>
      </c>
    </row>
    <row r="8" spans="1:17" x14ac:dyDescent="0.45">
      <c r="A8" s="19" t="s">
        <v>71</v>
      </c>
      <c r="B8" s="21" t="s">
        <v>76</v>
      </c>
      <c r="C8" s="19" t="s">
        <v>25</v>
      </c>
      <c r="D8" s="19">
        <v>3</v>
      </c>
      <c r="E8" s="19">
        <v>8</v>
      </c>
      <c r="F8" s="19">
        <v>29</v>
      </c>
      <c r="G8" s="19">
        <v>17</v>
      </c>
      <c r="H8" s="19">
        <v>12</v>
      </c>
      <c r="I8" s="19">
        <v>8</v>
      </c>
      <c r="J8" s="19">
        <v>7</v>
      </c>
      <c r="K8" s="19">
        <v>5</v>
      </c>
      <c r="L8" s="19">
        <v>3</v>
      </c>
      <c r="M8" s="19">
        <v>3</v>
      </c>
      <c r="N8" s="19">
        <v>0</v>
      </c>
      <c r="O8" s="19">
        <v>0</v>
      </c>
      <c r="P8" s="19">
        <v>0</v>
      </c>
      <c r="Q8" s="19">
        <v>0</v>
      </c>
    </row>
    <row r="9" spans="1:17" ht="14.65" thickBot="1" x14ac:dyDescent="0.5">
      <c r="A9" s="74" t="s">
        <v>77</v>
      </c>
      <c r="B9" s="75"/>
      <c r="C9" s="76"/>
      <c r="D9" s="22">
        <v>704</v>
      </c>
      <c r="E9" s="22">
        <v>962</v>
      </c>
      <c r="F9" s="22">
        <v>2696</v>
      </c>
      <c r="G9" s="22">
        <v>4028</v>
      </c>
      <c r="H9" s="22">
        <v>3963</v>
      </c>
      <c r="I9" s="22">
        <v>3699</v>
      </c>
      <c r="J9" s="22">
        <v>2948</v>
      </c>
      <c r="K9" s="22">
        <v>2459</v>
      </c>
      <c r="L9" s="22">
        <v>1703</v>
      </c>
      <c r="M9" s="22">
        <v>1432</v>
      </c>
      <c r="N9" s="22">
        <v>1168</v>
      </c>
      <c r="O9" s="22">
        <v>840</v>
      </c>
      <c r="P9" s="22">
        <v>992</v>
      </c>
      <c r="Q9" s="22">
        <v>377</v>
      </c>
    </row>
    <row r="10" spans="1:17" x14ac:dyDescent="0.45">
      <c r="A10" s="28" t="s">
        <v>78</v>
      </c>
      <c r="B10" s="29" t="s">
        <v>32</v>
      </c>
      <c r="C10" s="28" t="s">
        <v>79</v>
      </c>
      <c r="D10" s="28">
        <v>9</v>
      </c>
      <c r="E10" s="28">
        <v>6</v>
      </c>
      <c r="F10" s="28">
        <v>556</v>
      </c>
      <c r="G10" s="28">
        <v>2225</v>
      </c>
      <c r="H10" s="28">
        <v>3044</v>
      </c>
      <c r="I10" s="28">
        <v>2913</v>
      </c>
      <c r="J10" s="28">
        <v>2483</v>
      </c>
      <c r="K10" s="28">
        <v>2252</v>
      </c>
      <c r="L10" s="28">
        <v>1944</v>
      </c>
      <c r="M10" s="28">
        <v>1537</v>
      </c>
      <c r="N10" s="28">
        <v>1181</v>
      </c>
      <c r="O10" s="28">
        <v>949</v>
      </c>
      <c r="P10" s="28">
        <v>1166</v>
      </c>
      <c r="Q10" s="28">
        <v>273</v>
      </c>
    </row>
    <row r="11" spans="1:17" x14ac:dyDescent="0.45">
      <c r="A11" s="19" t="s">
        <v>78</v>
      </c>
      <c r="B11" s="21" t="s">
        <v>80</v>
      </c>
      <c r="C11" s="19" t="s">
        <v>81</v>
      </c>
      <c r="D11" s="19">
        <v>57</v>
      </c>
      <c r="E11" s="19">
        <v>56</v>
      </c>
      <c r="F11" s="19">
        <v>1505</v>
      </c>
      <c r="G11" s="19">
        <v>5872</v>
      </c>
      <c r="H11" s="19">
        <v>6948</v>
      </c>
      <c r="I11" s="19">
        <v>6150</v>
      </c>
      <c r="J11" s="19">
        <v>4979</v>
      </c>
      <c r="K11" s="19">
        <v>4219</v>
      </c>
      <c r="L11" s="19">
        <v>3408</v>
      </c>
      <c r="M11" s="19">
        <v>2803</v>
      </c>
      <c r="N11" s="19">
        <v>2137</v>
      </c>
      <c r="O11" s="19">
        <v>1562</v>
      </c>
      <c r="P11" s="19">
        <v>2027</v>
      </c>
      <c r="Q11" s="19">
        <v>777</v>
      </c>
    </row>
    <row r="12" spans="1:17" x14ac:dyDescent="0.45">
      <c r="A12" s="19" t="s">
        <v>78</v>
      </c>
      <c r="B12" s="21" t="s">
        <v>40</v>
      </c>
      <c r="C12" s="19" t="s">
        <v>39</v>
      </c>
      <c r="D12" s="19">
        <v>28</v>
      </c>
      <c r="E12" s="19">
        <v>53</v>
      </c>
      <c r="F12" s="19">
        <v>358</v>
      </c>
      <c r="G12" s="19">
        <v>1193</v>
      </c>
      <c r="H12" s="19">
        <v>1694</v>
      </c>
      <c r="I12" s="19">
        <v>1919</v>
      </c>
      <c r="J12" s="19">
        <v>1756</v>
      </c>
      <c r="K12" s="19">
        <v>1529</v>
      </c>
      <c r="L12" s="19">
        <v>1233</v>
      </c>
      <c r="M12" s="19">
        <v>1240</v>
      </c>
      <c r="N12" s="19">
        <v>1038</v>
      </c>
      <c r="O12" s="19">
        <v>779</v>
      </c>
      <c r="P12" s="19">
        <v>1161</v>
      </c>
      <c r="Q12" s="19">
        <v>361</v>
      </c>
    </row>
    <row r="13" spans="1:17" ht="28.5" x14ac:dyDescent="0.45">
      <c r="A13" s="19" t="s">
        <v>78</v>
      </c>
      <c r="B13" s="30" t="s">
        <v>82</v>
      </c>
      <c r="C13" s="19" t="s">
        <v>42</v>
      </c>
      <c r="D13" s="19">
        <v>30</v>
      </c>
      <c r="E13" s="19">
        <v>106</v>
      </c>
      <c r="F13" s="19">
        <v>1328</v>
      </c>
      <c r="G13" s="19">
        <v>3929</v>
      </c>
      <c r="H13" s="19">
        <v>4404</v>
      </c>
      <c r="I13" s="19">
        <v>3951</v>
      </c>
      <c r="J13" s="19">
        <v>3915</v>
      </c>
      <c r="K13" s="19">
        <v>2848</v>
      </c>
      <c r="L13" s="19">
        <v>2535</v>
      </c>
      <c r="M13" s="19">
        <v>2123</v>
      </c>
      <c r="N13" s="19">
        <v>1606</v>
      </c>
      <c r="O13" s="19">
        <v>1318</v>
      </c>
      <c r="P13" s="19">
        <v>1870</v>
      </c>
      <c r="Q13" s="19">
        <v>574</v>
      </c>
    </row>
    <row r="14" spans="1:17" ht="14.65" thickBot="1" x14ac:dyDescent="0.5">
      <c r="A14" s="68" t="s">
        <v>83</v>
      </c>
      <c r="B14" s="69"/>
      <c r="C14" s="70"/>
      <c r="D14" s="22">
        <v>124</v>
      </c>
      <c r="E14" s="22">
        <v>221</v>
      </c>
      <c r="F14" s="22">
        <v>3747</v>
      </c>
      <c r="G14" s="22">
        <v>13219</v>
      </c>
      <c r="H14" s="22">
        <v>16090</v>
      </c>
      <c r="I14" s="22">
        <v>14933</v>
      </c>
      <c r="J14" s="22">
        <v>13133</v>
      </c>
      <c r="K14" s="22">
        <v>10848</v>
      </c>
      <c r="L14" s="22">
        <v>9120</v>
      </c>
      <c r="M14" s="22">
        <v>7703</v>
      </c>
      <c r="N14" s="22">
        <v>5962</v>
      </c>
      <c r="O14" s="22">
        <v>4608</v>
      </c>
      <c r="P14" s="22">
        <v>6224</v>
      </c>
      <c r="Q14" s="22">
        <v>1985</v>
      </c>
    </row>
    <row r="15" spans="1:17" ht="14.65" thickBot="1" x14ac:dyDescent="0.5">
      <c r="A15" s="82" t="s">
        <v>84</v>
      </c>
      <c r="B15" s="83"/>
      <c r="C15" s="84"/>
      <c r="D15" s="31">
        <v>828</v>
      </c>
      <c r="E15" s="31">
        <v>1183</v>
      </c>
      <c r="F15" s="31">
        <v>6443</v>
      </c>
      <c r="G15" s="31">
        <v>17247</v>
      </c>
      <c r="H15" s="31">
        <v>20053</v>
      </c>
      <c r="I15" s="31">
        <v>18632</v>
      </c>
      <c r="J15" s="31">
        <v>16081</v>
      </c>
      <c r="K15" s="31">
        <v>13307</v>
      </c>
      <c r="L15" s="31">
        <v>10823</v>
      </c>
      <c r="M15" s="31">
        <v>9135</v>
      </c>
      <c r="N15" s="31">
        <v>7130</v>
      </c>
      <c r="O15" s="31">
        <v>5448</v>
      </c>
      <c r="P15" s="31">
        <v>7216</v>
      </c>
      <c r="Q15" s="31">
        <v>2362</v>
      </c>
    </row>
    <row r="17" spans="1:17" x14ac:dyDescent="0.45">
      <c r="A17" s="78" t="s">
        <v>127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ht="23.25" x14ac:dyDescent="0.45">
      <c r="A18" s="2" t="s">
        <v>55</v>
      </c>
      <c r="B18" s="18" t="s">
        <v>56</v>
      </c>
      <c r="C18" s="2" t="s">
        <v>57</v>
      </c>
      <c r="D18" s="27" t="s">
        <v>101</v>
      </c>
      <c r="E18" s="27" t="s">
        <v>102</v>
      </c>
      <c r="F18" s="27" t="s">
        <v>103</v>
      </c>
      <c r="G18" s="27" t="s">
        <v>104</v>
      </c>
      <c r="H18" s="27" t="s">
        <v>105</v>
      </c>
      <c r="I18" s="27" t="s">
        <v>106</v>
      </c>
      <c r="J18" s="27" t="s">
        <v>107</v>
      </c>
      <c r="K18" s="27" t="s">
        <v>108</v>
      </c>
      <c r="L18" s="27" t="s">
        <v>109</v>
      </c>
      <c r="M18" s="27" t="s">
        <v>110</v>
      </c>
      <c r="N18" s="27" t="s">
        <v>111</v>
      </c>
      <c r="O18" s="27" t="s">
        <v>112</v>
      </c>
      <c r="P18" s="27" t="s">
        <v>113</v>
      </c>
      <c r="Q18" s="27" t="s">
        <v>114</v>
      </c>
    </row>
    <row r="19" spans="1:17" x14ac:dyDescent="0.45">
      <c r="A19" s="19" t="s">
        <v>71</v>
      </c>
      <c r="B19" s="21" t="s">
        <v>72</v>
      </c>
      <c r="C19" s="19" t="s">
        <v>73</v>
      </c>
      <c r="D19" s="19">
        <v>1</v>
      </c>
      <c r="E19" s="19">
        <v>11</v>
      </c>
      <c r="F19" s="19">
        <v>45</v>
      </c>
      <c r="G19" s="19">
        <v>48</v>
      </c>
      <c r="H19" s="19">
        <v>42</v>
      </c>
      <c r="I19" s="19">
        <v>48</v>
      </c>
      <c r="J19" s="19">
        <v>43</v>
      </c>
      <c r="K19" s="19">
        <v>29</v>
      </c>
      <c r="L19" s="19">
        <v>20</v>
      </c>
      <c r="M19" s="19">
        <v>10</v>
      </c>
      <c r="N19" s="19">
        <v>8</v>
      </c>
      <c r="O19" s="19">
        <v>9</v>
      </c>
      <c r="P19" s="19">
        <v>17</v>
      </c>
      <c r="Q19" s="19">
        <v>1</v>
      </c>
    </row>
    <row r="20" spans="1:17" x14ac:dyDescent="0.45">
      <c r="A20" s="19" t="s">
        <v>71</v>
      </c>
      <c r="B20" s="21" t="s">
        <v>74</v>
      </c>
      <c r="C20" s="19" t="s">
        <v>12</v>
      </c>
      <c r="D20" s="19">
        <v>189</v>
      </c>
      <c r="E20" s="19">
        <v>340</v>
      </c>
      <c r="F20" s="19">
        <v>300</v>
      </c>
      <c r="G20" s="19">
        <v>272</v>
      </c>
      <c r="H20" s="19">
        <v>155</v>
      </c>
      <c r="I20" s="19">
        <v>114</v>
      </c>
      <c r="J20" s="19">
        <v>113</v>
      </c>
      <c r="K20" s="19">
        <v>81</v>
      </c>
      <c r="L20" s="19">
        <v>66</v>
      </c>
      <c r="M20" s="19">
        <v>49</v>
      </c>
      <c r="N20" s="19">
        <v>24</v>
      </c>
      <c r="O20" s="19">
        <v>18</v>
      </c>
      <c r="P20" s="19">
        <v>26</v>
      </c>
      <c r="Q20" s="19">
        <v>3</v>
      </c>
    </row>
    <row r="21" spans="1:17" x14ac:dyDescent="0.45">
      <c r="A21" s="19" t="s">
        <v>71</v>
      </c>
      <c r="B21" s="21">
        <v>120</v>
      </c>
      <c r="C21" s="19" t="s">
        <v>19</v>
      </c>
      <c r="D21" s="19">
        <v>33</v>
      </c>
      <c r="E21" s="19">
        <v>119</v>
      </c>
      <c r="F21" s="19">
        <v>720</v>
      </c>
      <c r="G21" s="19">
        <v>1111</v>
      </c>
      <c r="H21" s="19">
        <v>1011</v>
      </c>
      <c r="I21" s="19">
        <v>936</v>
      </c>
      <c r="J21" s="19">
        <v>921</v>
      </c>
      <c r="K21" s="19">
        <v>675</v>
      </c>
      <c r="L21" s="19">
        <v>560</v>
      </c>
      <c r="M21" s="19">
        <v>479</v>
      </c>
      <c r="N21" s="19">
        <v>367</v>
      </c>
      <c r="O21" s="19">
        <v>301</v>
      </c>
      <c r="P21" s="19">
        <v>363</v>
      </c>
      <c r="Q21" s="19">
        <v>93</v>
      </c>
    </row>
    <row r="22" spans="1:17" x14ac:dyDescent="0.45">
      <c r="A22" s="19" t="s">
        <v>71</v>
      </c>
      <c r="B22" s="21" t="s">
        <v>21</v>
      </c>
      <c r="C22" s="19" t="s">
        <v>20</v>
      </c>
      <c r="D22" s="19">
        <v>587</v>
      </c>
      <c r="E22" s="19">
        <v>715</v>
      </c>
      <c r="F22" s="19">
        <v>1721</v>
      </c>
      <c r="G22" s="19">
        <v>2426</v>
      </c>
      <c r="H22" s="19">
        <v>2632</v>
      </c>
      <c r="I22" s="19">
        <v>2421</v>
      </c>
      <c r="J22" s="19">
        <v>1985</v>
      </c>
      <c r="K22" s="19">
        <v>1630</v>
      </c>
      <c r="L22" s="19">
        <v>1165</v>
      </c>
      <c r="M22" s="19">
        <v>945</v>
      </c>
      <c r="N22" s="19">
        <v>706</v>
      </c>
      <c r="O22" s="19">
        <v>556</v>
      </c>
      <c r="P22" s="19">
        <v>652</v>
      </c>
      <c r="Q22" s="19">
        <v>278</v>
      </c>
    </row>
    <row r="23" spans="1:17" x14ac:dyDescent="0.45">
      <c r="A23" s="19" t="s">
        <v>71</v>
      </c>
      <c r="B23" s="21" t="s">
        <v>23</v>
      </c>
      <c r="C23" s="19" t="s">
        <v>22</v>
      </c>
      <c r="D23" s="19">
        <v>33</v>
      </c>
      <c r="E23" s="19">
        <v>13</v>
      </c>
      <c r="F23" s="19">
        <v>68</v>
      </c>
      <c r="G23" s="19">
        <v>81</v>
      </c>
      <c r="H23" s="19">
        <v>53</v>
      </c>
      <c r="I23" s="19">
        <v>40</v>
      </c>
      <c r="J23" s="19">
        <v>35</v>
      </c>
      <c r="K23" s="19">
        <v>18</v>
      </c>
      <c r="L23" s="19">
        <v>18</v>
      </c>
      <c r="M23" s="19">
        <v>12</v>
      </c>
      <c r="N23" s="19">
        <v>11</v>
      </c>
      <c r="O23" s="19">
        <v>7</v>
      </c>
      <c r="P23" s="19">
        <v>10</v>
      </c>
      <c r="Q23" s="19">
        <v>8</v>
      </c>
    </row>
    <row r="24" spans="1:17" x14ac:dyDescent="0.45">
      <c r="A24" s="19" t="s">
        <v>71</v>
      </c>
      <c r="B24" s="21" t="s">
        <v>76</v>
      </c>
      <c r="C24" s="19" t="s">
        <v>25</v>
      </c>
      <c r="D24" s="19">
        <v>2</v>
      </c>
      <c r="E24" s="19">
        <v>13</v>
      </c>
      <c r="F24" s="19">
        <v>33</v>
      </c>
      <c r="G24" s="19">
        <v>25</v>
      </c>
      <c r="H24" s="19">
        <v>17</v>
      </c>
      <c r="I24" s="19">
        <v>6</v>
      </c>
      <c r="J24" s="19">
        <v>6</v>
      </c>
      <c r="K24" s="19">
        <v>6</v>
      </c>
      <c r="L24" s="19">
        <v>2</v>
      </c>
      <c r="M24" s="19">
        <v>1</v>
      </c>
      <c r="N24" s="19">
        <v>1</v>
      </c>
      <c r="O24" s="19">
        <v>1</v>
      </c>
      <c r="P24" s="19">
        <v>1</v>
      </c>
      <c r="Q24" s="19">
        <v>0</v>
      </c>
    </row>
    <row r="25" spans="1:17" ht="14.65" thickBot="1" x14ac:dyDescent="0.5">
      <c r="A25" s="74" t="s">
        <v>77</v>
      </c>
      <c r="B25" s="75"/>
      <c r="C25" s="76"/>
      <c r="D25" s="22">
        <v>845</v>
      </c>
      <c r="E25" s="22">
        <v>1211</v>
      </c>
      <c r="F25" s="22">
        <v>2887</v>
      </c>
      <c r="G25" s="22">
        <v>3963</v>
      </c>
      <c r="H25" s="22">
        <v>3910</v>
      </c>
      <c r="I25" s="22">
        <v>3565</v>
      </c>
      <c r="J25" s="22">
        <v>3103</v>
      </c>
      <c r="K25" s="22">
        <v>2439</v>
      </c>
      <c r="L25" s="22">
        <v>1831</v>
      </c>
      <c r="M25" s="22">
        <v>1496</v>
      </c>
      <c r="N25" s="22">
        <v>1117</v>
      </c>
      <c r="O25" s="22">
        <v>892</v>
      </c>
      <c r="P25" s="22">
        <v>1069</v>
      </c>
      <c r="Q25" s="22">
        <v>383</v>
      </c>
    </row>
    <row r="26" spans="1:17" x14ac:dyDescent="0.45">
      <c r="A26" s="28" t="s">
        <v>78</v>
      </c>
      <c r="B26" s="29" t="s">
        <v>32</v>
      </c>
      <c r="C26" s="28" t="s">
        <v>79</v>
      </c>
      <c r="D26" s="28">
        <v>4</v>
      </c>
      <c r="E26" s="28">
        <v>6</v>
      </c>
      <c r="F26" s="28">
        <v>419</v>
      </c>
      <c r="G26" s="28">
        <v>1731</v>
      </c>
      <c r="H26" s="28">
        <v>2353</v>
      </c>
      <c r="I26" s="28">
        <v>2264</v>
      </c>
      <c r="J26" s="28">
        <v>2019</v>
      </c>
      <c r="K26" s="28">
        <v>1915</v>
      </c>
      <c r="L26" s="28">
        <v>1566</v>
      </c>
      <c r="M26" s="28">
        <v>1354</v>
      </c>
      <c r="N26" s="28">
        <v>989</v>
      </c>
      <c r="O26" s="28">
        <v>747</v>
      </c>
      <c r="P26" s="28">
        <v>988</v>
      </c>
      <c r="Q26" s="28">
        <v>248</v>
      </c>
    </row>
    <row r="27" spans="1:17" x14ac:dyDescent="0.45">
      <c r="A27" s="19" t="s">
        <v>78</v>
      </c>
      <c r="B27" s="21" t="s">
        <v>80</v>
      </c>
      <c r="C27" s="19" t="s">
        <v>81</v>
      </c>
      <c r="D27" s="19">
        <v>33</v>
      </c>
      <c r="E27" s="19">
        <v>29</v>
      </c>
      <c r="F27" s="19">
        <v>1282</v>
      </c>
      <c r="G27" s="19">
        <v>5279</v>
      </c>
      <c r="H27" s="19">
        <v>6371</v>
      </c>
      <c r="I27" s="19">
        <v>5637</v>
      </c>
      <c r="J27" s="19">
        <v>4603</v>
      </c>
      <c r="K27" s="19">
        <v>4044</v>
      </c>
      <c r="L27" s="19">
        <v>3203</v>
      </c>
      <c r="M27" s="19">
        <v>2566</v>
      </c>
      <c r="N27" s="19">
        <v>2018</v>
      </c>
      <c r="O27" s="19">
        <v>1509</v>
      </c>
      <c r="P27" s="19">
        <v>1867</v>
      </c>
      <c r="Q27" s="19">
        <v>706</v>
      </c>
    </row>
    <row r="28" spans="1:17" x14ac:dyDescent="0.45">
      <c r="A28" s="19" t="s">
        <v>78</v>
      </c>
      <c r="B28" s="21" t="s">
        <v>40</v>
      </c>
      <c r="C28" s="19" t="s">
        <v>39</v>
      </c>
      <c r="D28" s="19">
        <v>35</v>
      </c>
      <c r="E28" s="19">
        <v>42</v>
      </c>
      <c r="F28" s="19">
        <v>374</v>
      </c>
      <c r="G28" s="19">
        <v>1092</v>
      </c>
      <c r="H28" s="19">
        <v>1552</v>
      </c>
      <c r="I28" s="19">
        <v>1891</v>
      </c>
      <c r="J28" s="19">
        <v>1809</v>
      </c>
      <c r="K28" s="19">
        <v>1545</v>
      </c>
      <c r="L28" s="19">
        <v>1295</v>
      </c>
      <c r="M28" s="19">
        <v>1211</v>
      </c>
      <c r="N28" s="19">
        <v>975</v>
      </c>
      <c r="O28" s="19">
        <v>823</v>
      </c>
      <c r="P28" s="19">
        <v>1251</v>
      </c>
      <c r="Q28" s="19">
        <v>408</v>
      </c>
    </row>
    <row r="29" spans="1:17" ht="28.5" x14ac:dyDescent="0.45">
      <c r="A29" s="19" t="s">
        <v>78</v>
      </c>
      <c r="B29" s="30" t="s">
        <v>82</v>
      </c>
      <c r="C29" s="19" t="s">
        <v>42</v>
      </c>
      <c r="D29" s="19">
        <v>23</v>
      </c>
      <c r="E29" s="19">
        <v>88</v>
      </c>
      <c r="F29" s="19">
        <v>1352</v>
      </c>
      <c r="G29" s="19">
        <v>4169</v>
      </c>
      <c r="H29" s="19">
        <v>4574</v>
      </c>
      <c r="I29" s="19">
        <v>4365</v>
      </c>
      <c r="J29" s="19">
        <v>4192</v>
      </c>
      <c r="K29" s="19">
        <v>3158</v>
      </c>
      <c r="L29" s="19">
        <v>2560</v>
      </c>
      <c r="M29" s="19">
        <v>2414</v>
      </c>
      <c r="N29" s="19">
        <v>1596</v>
      </c>
      <c r="O29" s="19">
        <v>1321</v>
      </c>
      <c r="P29" s="19">
        <v>1824</v>
      </c>
      <c r="Q29" s="19">
        <v>626</v>
      </c>
    </row>
    <row r="30" spans="1:17" ht="14.65" thickBot="1" x14ac:dyDescent="0.5">
      <c r="A30" s="68" t="s">
        <v>83</v>
      </c>
      <c r="B30" s="69"/>
      <c r="C30" s="70"/>
      <c r="D30" s="22">
        <v>95</v>
      </c>
      <c r="E30" s="22">
        <v>165</v>
      </c>
      <c r="F30" s="22">
        <v>3427</v>
      </c>
      <c r="G30" s="22">
        <v>12271</v>
      </c>
      <c r="H30" s="22">
        <v>14850</v>
      </c>
      <c r="I30" s="22">
        <v>14157</v>
      </c>
      <c r="J30" s="22">
        <v>12623</v>
      </c>
      <c r="K30" s="22">
        <v>10662</v>
      </c>
      <c r="L30" s="22">
        <v>8624</v>
      </c>
      <c r="M30" s="22">
        <v>7545</v>
      </c>
      <c r="N30" s="22">
        <v>5578</v>
      </c>
      <c r="O30" s="22">
        <v>4400</v>
      </c>
      <c r="P30" s="22">
        <v>5930</v>
      </c>
      <c r="Q30" s="22">
        <v>1988</v>
      </c>
    </row>
    <row r="31" spans="1:17" ht="14.65" thickBot="1" x14ac:dyDescent="0.5">
      <c r="A31" s="82" t="s">
        <v>84</v>
      </c>
      <c r="B31" s="83"/>
      <c r="C31" s="84"/>
      <c r="D31" s="31">
        <v>940</v>
      </c>
      <c r="E31" s="31">
        <v>1376</v>
      </c>
      <c r="F31" s="31">
        <v>6314</v>
      </c>
      <c r="G31" s="31">
        <v>16234</v>
      </c>
      <c r="H31" s="31">
        <v>18760</v>
      </c>
      <c r="I31" s="31">
        <v>17722</v>
      </c>
      <c r="J31" s="31">
        <v>15726</v>
      </c>
      <c r="K31" s="31">
        <v>13101</v>
      </c>
      <c r="L31" s="31">
        <v>10455</v>
      </c>
      <c r="M31" s="31">
        <v>9041</v>
      </c>
      <c r="N31" s="31">
        <v>6695</v>
      </c>
      <c r="O31" s="31">
        <v>5292</v>
      </c>
      <c r="P31" s="31">
        <v>6999</v>
      </c>
      <c r="Q31" s="31">
        <v>2371</v>
      </c>
    </row>
    <row r="33" spans="1:17" x14ac:dyDescent="0.45">
      <c r="A33" s="78" t="s">
        <v>149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23.25" x14ac:dyDescent="0.45">
      <c r="A34" s="2" t="s">
        <v>55</v>
      </c>
      <c r="B34" s="18" t="s">
        <v>56</v>
      </c>
      <c r="C34" s="2" t="s">
        <v>57</v>
      </c>
      <c r="D34" s="27" t="s">
        <v>101</v>
      </c>
      <c r="E34" s="27" t="s">
        <v>102</v>
      </c>
      <c r="F34" s="27" t="s">
        <v>103</v>
      </c>
      <c r="G34" s="27" t="s">
        <v>104</v>
      </c>
      <c r="H34" s="27" t="s">
        <v>105</v>
      </c>
      <c r="I34" s="27" t="s">
        <v>106</v>
      </c>
      <c r="J34" s="27" t="s">
        <v>107</v>
      </c>
      <c r="K34" s="27" t="s">
        <v>108</v>
      </c>
      <c r="L34" s="27" t="s">
        <v>109</v>
      </c>
      <c r="M34" s="27" t="s">
        <v>110</v>
      </c>
      <c r="N34" s="27" t="s">
        <v>111</v>
      </c>
      <c r="O34" s="27" t="s">
        <v>112</v>
      </c>
      <c r="P34" s="27" t="s">
        <v>113</v>
      </c>
      <c r="Q34" s="27" t="s">
        <v>114</v>
      </c>
    </row>
    <row r="35" spans="1:17" x14ac:dyDescent="0.45">
      <c r="A35" s="19" t="s">
        <v>71</v>
      </c>
      <c r="B35" s="21" t="s">
        <v>72</v>
      </c>
      <c r="C35" s="19" t="s">
        <v>73</v>
      </c>
      <c r="D35" s="19">
        <v>0</v>
      </c>
      <c r="E35" s="19">
        <v>1</v>
      </c>
      <c r="F35" s="19">
        <v>17</v>
      </c>
      <c r="G35" s="19">
        <v>17</v>
      </c>
      <c r="H35" s="19">
        <v>18</v>
      </c>
      <c r="I35" s="19">
        <v>17</v>
      </c>
      <c r="J35" s="19">
        <v>8</v>
      </c>
      <c r="K35" s="19">
        <v>12</v>
      </c>
      <c r="L35" s="19">
        <v>6</v>
      </c>
      <c r="M35" s="19">
        <v>4</v>
      </c>
      <c r="N35" s="19">
        <v>0</v>
      </c>
      <c r="O35" s="19">
        <v>0</v>
      </c>
      <c r="P35" s="19">
        <v>2</v>
      </c>
      <c r="Q35" s="19">
        <v>0</v>
      </c>
    </row>
    <row r="36" spans="1:17" x14ac:dyDescent="0.45">
      <c r="A36" s="19" t="s">
        <v>71</v>
      </c>
      <c r="B36" s="21" t="s">
        <v>74</v>
      </c>
      <c r="C36" s="19" t="s">
        <v>12</v>
      </c>
      <c r="D36" s="19">
        <v>57</v>
      </c>
      <c r="E36" s="19">
        <v>78</v>
      </c>
      <c r="F36" s="19">
        <v>74</v>
      </c>
      <c r="G36" s="19">
        <v>75</v>
      </c>
      <c r="H36" s="19">
        <v>46</v>
      </c>
      <c r="I36" s="19">
        <v>32</v>
      </c>
      <c r="J36" s="19">
        <v>39</v>
      </c>
      <c r="K36" s="19">
        <v>17</v>
      </c>
      <c r="L36" s="19">
        <v>17</v>
      </c>
      <c r="M36" s="19">
        <v>16</v>
      </c>
      <c r="N36" s="19">
        <v>5</v>
      </c>
      <c r="O36" s="19">
        <v>6</v>
      </c>
      <c r="P36" s="19">
        <v>7</v>
      </c>
      <c r="Q36" s="19">
        <v>1</v>
      </c>
    </row>
    <row r="37" spans="1:17" x14ac:dyDescent="0.45">
      <c r="A37" s="19" t="s">
        <v>71</v>
      </c>
      <c r="B37" s="21">
        <v>120</v>
      </c>
      <c r="C37" s="19" t="s">
        <v>19</v>
      </c>
      <c r="D37" s="19">
        <v>7</v>
      </c>
      <c r="E37" s="19">
        <v>36</v>
      </c>
      <c r="F37" s="19">
        <v>205</v>
      </c>
      <c r="G37" s="19">
        <v>302</v>
      </c>
      <c r="H37" s="19">
        <v>275</v>
      </c>
      <c r="I37" s="19">
        <v>224</v>
      </c>
      <c r="J37" s="19">
        <v>236</v>
      </c>
      <c r="K37" s="19">
        <v>181</v>
      </c>
      <c r="L37" s="19">
        <v>142</v>
      </c>
      <c r="M37" s="19">
        <v>140</v>
      </c>
      <c r="N37" s="19">
        <v>95</v>
      </c>
      <c r="O37" s="19">
        <v>91</v>
      </c>
      <c r="P37" s="19">
        <v>95</v>
      </c>
      <c r="Q37" s="19">
        <v>26</v>
      </c>
    </row>
    <row r="38" spans="1:17" x14ac:dyDescent="0.45">
      <c r="A38" s="19" t="s">
        <v>71</v>
      </c>
      <c r="B38" s="21" t="s">
        <v>21</v>
      </c>
      <c r="C38" s="19" t="s">
        <v>20</v>
      </c>
      <c r="D38" s="19">
        <v>124</v>
      </c>
      <c r="E38" s="19">
        <v>180</v>
      </c>
      <c r="F38" s="19">
        <v>428</v>
      </c>
      <c r="G38" s="19">
        <v>625</v>
      </c>
      <c r="H38" s="19">
        <v>642</v>
      </c>
      <c r="I38" s="19">
        <v>632</v>
      </c>
      <c r="J38" s="19">
        <v>499</v>
      </c>
      <c r="K38" s="19">
        <v>377</v>
      </c>
      <c r="L38" s="19">
        <v>286</v>
      </c>
      <c r="M38" s="19">
        <v>255</v>
      </c>
      <c r="N38" s="19">
        <v>186</v>
      </c>
      <c r="O38" s="19">
        <v>153</v>
      </c>
      <c r="P38" s="19">
        <v>173</v>
      </c>
      <c r="Q38" s="19">
        <v>51</v>
      </c>
    </row>
    <row r="39" spans="1:17" x14ac:dyDescent="0.45">
      <c r="A39" s="19" t="s">
        <v>71</v>
      </c>
      <c r="B39" s="21" t="s">
        <v>23</v>
      </c>
      <c r="C39" s="19" t="s">
        <v>22</v>
      </c>
      <c r="D39" s="19">
        <v>3</v>
      </c>
      <c r="E39" s="19">
        <v>6</v>
      </c>
      <c r="F39" s="19">
        <v>10</v>
      </c>
      <c r="G39" s="19">
        <v>19</v>
      </c>
      <c r="H39" s="19">
        <v>9</v>
      </c>
      <c r="I39" s="19">
        <v>11</v>
      </c>
      <c r="J39" s="19">
        <v>11</v>
      </c>
      <c r="K39" s="19">
        <v>6</v>
      </c>
      <c r="L39" s="19">
        <v>4</v>
      </c>
      <c r="M39" s="19">
        <v>4</v>
      </c>
      <c r="N39" s="19">
        <v>2</v>
      </c>
      <c r="O39" s="19">
        <v>1</v>
      </c>
      <c r="P39" s="19">
        <v>1</v>
      </c>
      <c r="Q39" s="19">
        <v>2</v>
      </c>
    </row>
    <row r="40" spans="1:17" x14ac:dyDescent="0.45">
      <c r="A40" s="19" t="s">
        <v>71</v>
      </c>
      <c r="B40" s="21" t="s">
        <v>76</v>
      </c>
      <c r="C40" s="19" t="s">
        <v>25</v>
      </c>
      <c r="D40" s="19">
        <v>1</v>
      </c>
      <c r="E40" s="19">
        <v>2</v>
      </c>
      <c r="F40" s="19">
        <v>5</v>
      </c>
      <c r="G40" s="19">
        <v>6</v>
      </c>
      <c r="H40" s="19">
        <v>1</v>
      </c>
      <c r="I40" s="19">
        <v>1</v>
      </c>
      <c r="J40" s="19">
        <v>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0</v>
      </c>
      <c r="Q40" s="19">
        <v>1</v>
      </c>
    </row>
    <row r="41" spans="1:17" ht="14.65" thickBot="1" x14ac:dyDescent="0.5">
      <c r="A41" s="74" t="s">
        <v>77</v>
      </c>
      <c r="B41" s="75"/>
      <c r="C41" s="76"/>
      <c r="D41" s="22">
        <v>192</v>
      </c>
      <c r="E41" s="22">
        <v>303</v>
      </c>
      <c r="F41" s="22">
        <v>739</v>
      </c>
      <c r="G41" s="22">
        <v>1044</v>
      </c>
      <c r="H41" s="22">
        <v>991</v>
      </c>
      <c r="I41" s="22">
        <v>917</v>
      </c>
      <c r="J41" s="22">
        <v>794</v>
      </c>
      <c r="K41" s="22">
        <v>593</v>
      </c>
      <c r="L41" s="22">
        <v>455</v>
      </c>
      <c r="M41" s="22">
        <v>419</v>
      </c>
      <c r="N41" s="22">
        <v>289</v>
      </c>
      <c r="O41" s="22">
        <v>251</v>
      </c>
      <c r="P41" s="22">
        <v>278</v>
      </c>
      <c r="Q41" s="22">
        <v>81</v>
      </c>
    </row>
    <row r="42" spans="1:17" x14ac:dyDescent="0.45">
      <c r="A42" s="28" t="s">
        <v>78</v>
      </c>
      <c r="B42" s="29" t="s">
        <v>32</v>
      </c>
      <c r="C42" s="28" t="s">
        <v>79</v>
      </c>
      <c r="D42" s="28">
        <v>3</v>
      </c>
      <c r="E42" s="28">
        <v>2</v>
      </c>
      <c r="F42" s="28">
        <v>125</v>
      </c>
      <c r="G42" s="28">
        <v>452</v>
      </c>
      <c r="H42" s="28">
        <v>609</v>
      </c>
      <c r="I42" s="28">
        <v>604</v>
      </c>
      <c r="J42" s="28">
        <v>560</v>
      </c>
      <c r="K42" s="28">
        <v>468</v>
      </c>
      <c r="L42" s="28">
        <v>400</v>
      </c>
      <c r="M42" s="28">
        <v>323</v>
      </c>
      <c r="N42" s="28">
        <v>244</v>
      </c>
      <c r="O42" s="28">
        <v>175</v>
      </c>
      <c r="P42" s="28">
        <v>287</v>
      </c>
      <c r="Q42" s="28">
        <v>60</v>
      </c>
    </row>
    <row r="43" spans="1:17" x14ac:dyDescent="0.45">
      <c r="A43" s="19" t="s">
        <v>78</v>
      </c>
      <c r="B43" s="21" t="s">
        <v>80</v>
      </c>
      <c r="C43" s="19" t="s">
        <v>81</v>
      </c>
      <c r="D43" s="19">
        <v>17</v>
      </c>
      <c r="E43" s="19">
        <v>6</v>
      </c>
      <c r="F43" s="19">
        <v>432</v>
      </c>
      <c r="G43" s="19">
        <v>1630</v>
      </c>
      <c r="H43" s="19">
        <v>1881</v>
      </c>
      <c r="I43" s="19">
        <v>1645</v>
      </c>
      <c r="J43" s="19">
        <v>1350</v>
      </c>
      <c r="K43" s="19">
        <v>1265</v>
      </c>
      <c r="L43" s="19">
        <v>893</v>
      </c>
      <c r="M43" s="19">
        <v>764</v>
      </c>
      <c r="N43" s="19">
        <v>567</v>
      </c>
      <c r="O43" s="19">
        <v>396</v>
      </c>
      <c r="P43" s="19">
        <v>570</v>
      </c>
      <c r="Q43" s="19">
        <v>215</v>
      </c>
    </row>
    <row r="44" spans="1:17" x14ac:dyDescent="0.45">
      <c r="A44" s="19" t="s">
        <v>78</v>
      </c>
      <c r="B44" s="21" t="s">
        <v>40</v>
      </c>
      <c r="C44" s="19" t="s">
        <v>39</v>
      </c>
      <c r="D44" s="19">
        <v>6</v>
      </c>
      <c r="E44" s="19">
        <v>15</v>
      </c>
      <c r="F44" s="19">
        <v>83</v>
      </c>
      <c r="G44" s="19">
        <v>287</v>
      </c>
      <c r="H44" s="19">
        <v>407</v>
      </c>
      <c r="I44" s="19">
        <v>484</v>
      </c>
      <c r="J44" s="19">
        <v>471</v>
      </c>
      <c r="K44" s="19">
        <v>427</v>
      </c>
      <c r="L44" s="19">
        <v>369</v>
      </c>
      <c r="M44" s="19">
        <v>283</v>
      </c>
      <c r="N44" s="19">
        <v>261</v>
      </c>
      <c r="O44" s="19">
        <v>224</v>
      </c>
      <c r="P44" s="19">
        <v>348</v>
      </c>
      <c r="Q44" s="19">
        <v>86</v>
      </c>
    </row>
    <row r="45" spans="1:17" ht="28.5" x14ac:dyDescent="0.45">
      <c r="A45" s="19" t="s">
        <v>78</v>
      </c>
      <c r="B45" s="30" t="s">
        <v>82</v>
      </c>
      <c r="C45" s="19" t="s">
        <v>42</v>
      </c>
      <c r="D45" s="19">
        <v>5</v>
      </c>
      <c r="E45" s="19">
        <v>26</v>
      </c>
      <c r="F45" s="19">
        <v>409</v>
      </c>
      <c r="G45" s="19">
        <v>1318</v>
      </c>
      <c r="H45" s="19">
        <v>1385</v>
      </c>
      <c r="I45" s="19">
        <v>1207</v>
      </c>
      <c r="J45" s="19">
        <v>1209</v>
      </c>
      <c r="K45" s="19">
        <v>879</v>
      </c>
      <c r="L45" s="19">
        <v>653</v>
      </c>
      <c r="M45" s="19">
        <v>643</v>
      </c>
      <c r="N45" s="19">
        <v>424</v>
      </c>
      <c r="O45" s="19">
        <v>351</v>
      </c>
      <c r="P45" s="19">
        <v>430</v>
      </c>
      <c r="Q45" s="19">
        <v>136</v>
      </c>
    </row>
    <row r="46" spans="1:17" ht="14.65" thickBot="1" x14ac:dyDescent="0.5">
      <c r="A46" s="68" t="s">
        <v>83</v>
      </c>
      <c r="B46" s="69"/>
      <c r="C46" s="70"/>
      <c r="D46" s="22">
        <v>31</v>
      </c>
      <c r="E46" s="22">
        <v>49</v>
      </c>
      <c r="F46" s="22">
        <v>1049</v>
      </c>
      <c r="G46" s="22">
        <v>3687</v>
      </c>
      <c r="H46" s="22">
        <v>4282</v>
      </c>
      <c r="I46" s="22">
        <v>3940</v>
      </c>
      <c r="J46" s="22">
        <v>3590</v>
      </c>
      <c r="K46" s="22">
        <v>3039</v>
      </c>
      <c r="L46" s="22">
        <v>2315</v>
      </c>
      <c r="M46" s="22">
        <v>2013</v>
      </c>
      <c r="N46" s="22">
        <v>1496</v>
      </c>
      <c r="O46" s="22">
        <v>1146</v>
      </c>
      <c r="P46" s="22">
        <v>1635</v>
      </c>
      <c r="Q46" s="22">
        <v>497</v>
      </c>
    </row>
    <row r="47" spans="1:17" ht="14.65" thickBot="1" x14ac:dyDescent="0.5">
      <c r="A47" s="82" t="s">
        <v>84</v>
      </c>
      <c r="B47" s="83"/>
      <c r="C47" s="84"/>
      <c r="D47" s="31">
        <v>223</v>
      </c>
      <c r="E47" s="31">
        <v>352</v>
      </c>
      <c r="F47" s="31">
        <v>1788</v>
      </c>
      <c r="G47" s="31">
        <v>4731</v>
      </c>
      <c r="H47" s="31">
        <v>5273</v>
      </c>
      <c r="I47" s="31">
        <v>4857</v>
      </c>
      <c r="J47" s="31">
        <v>4384</v>
      </c>
      <c r="K47" s="31">
        <v>3632</v>
      </c>
      <c r="L47" s="31">
        <v>2770</v>
      </c>
      <c r="M47" s="31">
        <v>2432</v>
      </c>
      <c r="N47" s="31">
        <v>1785</v>
      </c>
      <c r="O47" s="31">
        <v>1397</v>
      </c>
      <c r="P47" s="31">
        <v>1913</v>
      </c>
      <c r="Q47" s="31">
        <v>578</v>
      </c>
    </row>
    <row r="49" spans="1:1" x14ac:dyDescent="0.45">
      <c r="A49" t="s">
        <v>98</v>
      </c>
    </row>
    <row r="50" spans="1:1" x14ac:dyDescent="0.45">
      <c r="A50" s="32" t="s">
        <v>99</v>
      </c>
    </row>
    <row r="51" spans="1:1" x14ac:dyDescent="0.45">
      <c r="A51" t="s">
        <v>100</v>
      </c>
    </row>
    <row r="52" spans="1:1" x14ac:dyDescent="0.45">
      <c r="A52" t="s">
        <v>148</v>
      </c>
    </row>
    <row r="53" spans="1:1" x14ac:dyDescent="0.45">
      <c r="A53" t="s">
        <v>147</v>
      </c>
    </row>
  </sheetData>
  <sheetProtection algorithmName="SHA-512" hashValue="NyiEdZm9Uq4IUWfwOEBcP3VTC78y6oBTkRPb98nJeEn6NAuWM5U9+ENfw9i9UYac7UUGe85WF4wnNK6V9vSWVg==" saltValue="cZNvcy9rCv1Y/m+sf16F/w==" spinCount="100000" sheet="1" objects="1" scenarios="1" formatCells="0" formatColumns="0" formatRows="0"/>
  <mergeCells count="12">
    <mergeCell ref="A25:C25"/>
    <mergeCell ref="A1:Q1"/>
    <mergeCell ref="A9:C9"/>
    <mergeCell ref="A14:C14"/>
    <mergeCell ref="A15:C15"/>
    <mergeCell ref="A17:Q17"/>
    <mergeCell ref="A33:Q33"/>
    <mergeCell ref="A41:C41"/>
    <mergeCell ref="A46:C46"/>
    <mergeCell ref="A47:C47"/>
    <mergeCell ref="A30:C30"/>
    <mergeCell ref="A31:C31"/>
  </mergeCells>
  <hyperlinks>
    <hyperlink ref="A50" r:id="rId1" xr:uid="{D4E3CF64-B04A-4B2E-81A4-8638ADE4E4D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5145-01CB-4F8A-90B2-2D8889DC1F03}">
  <dimension ref="A1:Q53"/>
  <sheetViews>
    <sheetView zoomScaleNormal="100" workbookViewId="0">
      <selection sqref="A1:Q1"/>
    </sheetView>
  </sheetViews>
  <sheetFormatPr defaultRowHeight="14.25" x14ac:dyDescent="0.45"/>
  <cols>
    <col min="1" max="1" width="12" bestFit="1" customWidth="1"/>
    <col min="2" max="2" width="13.265625" bestFit="1" customWidth="1"/>
    <col min="3" max="3" width="18.1328125" bestFit="1" customWidth="1"/>
    <col min="4" max="17" width="7.59765625" customWidth="1"/>
  </cols>
  <sheetData>
    <row r="1" spans="1:17" x14ac:dyDescent="0.45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3.25" x14ac:dyDescent="0.45">
      <c r="A2" s="2" t="s">
        <v>55</v>
      </c>
      <c r="B2" s="18" t="s">
        <v>56</v>
      </c>
      <c r="C2" s="2" t="s">
        <v>57</v>
      </c>
      <c r="D2" s="27" t="s">
        <v>101</v>
      </c>
      <c r="E2" s="27" t="s">
        <v>102</v>
      </c>
      <c r="F2" s="27" t="s">
        <v>103</v>
      </c>
      <c r="G2" s="27" t="s">
        <v>104</v>
      </c>
      <c r="H2" s="27" t="s">
        <v>105</v>
      </c>
      <c r="I2" s="27" t="s">
        <v>106</v>
      </c>
      <c r="J2" s="27" t="s">
        <v>107</v>
      </c>
      <c r="K2" s="27" t="s">
        <v>108</v>
      </c>
      <c r="L2" s="27" t="s">
        <v>109</v>
      </c>
      <c r="M2" s="27" t="s">
        <v>110</v>
      </c>
      <c r="N2" s="27" t="s">
        <v>111</v>
      </c>
      <c r="O2" s="27" t="s">
        <v>112</v>
      </c>
      <c r="P2" s="27" t="s">
        <v>113</v>
      </c>
      <c r="Q2" s="27" t="s">
        <v>114</v>
      </c>
    </row>
    <row r="3" spans="1:17" x14ac:dyDescent="0.45">
      <c r="A3" s="19" t="s">
        <v>71</v>
      </c>
      <c r="B3" s="21" t="s">
        <v>72</v>
      </c>
      <c r="C3" s="19" t="s">
        <v>73</v>
      </c>
      <c r="D3" s="19">
        <v>0</v>
      </c>
      <c r="E3" s="19">
        <v>13</v>
      </c>
      <c r="F3" s="19">
        <v>121</v>
      </c>
      <c r="G3" s="19">
        <v>80</v>
      </c>
      <c r="H3" s="19">
        <v>67</v>
      </c>
      <c r="I3" s="19">
        <v>46</v>
      </c>
      <c r="J3" s="19">
        <v>31</v>
      </c>
      <c r="K3" s="19">
        <v>32</v>
      </c>
      <c r="L3" s="19">
        <v>15</v>
      </c>
      <c r="M3" s="19">
        <v>17</v>
      </c>
      <c r="N3" s="19">
        <v>9</v>
      </c>
      <c r="O3" s="19">
        <v>5</v>
      </c>
      <c r="P3" s="19">
        <v>7</v>
      </c>
      <c r="Q3" s="19">
        <v>74</v>
      </c>
    </row>
    <row r="4" spans="1:17" x14ac:dyDescent="0.45">
      <c r="A4" s="19" t="s">
        <v>71</v>
      </c>
      <c r="B4" s="21" t="s">
        <v>74</v>
      </c>
      <c r="C4" s="19" t="s">
        <v>12</v>
      </c>
      <c r="D4" s="19">
        <v>14</v>
      </c>
      <c r="E4" s="19">
        <v>82</v>
      </c>
      <c r="F4" s="19">
        <v>169</v>
      </c>
      <c r="G4" s="19">
        <v>221</v>
      </c>
      <c r="H4" s="19">
        <v>205</v>
      </c>
      <c r="I4" s="19">
        <v>216</v>
      </c>
      <c r="J4" s="19">
        <v>166</v>
      </c>
      <c r="K4" s="19">
        <v>134</v>
      </c>
      <c r="L4" s="19">
        <v>82</v>
      </c>
      <c r="M4" s="19">
        <v>70</v>
      </c>
      <c r="N4" s="19">
        <v>49</v>
      </c>
      <c r="O4" s="19">
        <v>34</v>
      </c>
      <c r="P4" s="19">
        <v>28</v>
      </c>
      <c r="Q4" s="19">
        <v>384</v>
      </c>
    </row>
    <row r="5" spans="1:17" x14ac:dyDescent="0.45">
      <c r="A5" s="19" t="s">
        <v>71</v>
      </c>
      <c r="B5" s="21">
        <v>120</v>
      </c>
      <c r="C5" s="19" t="s">
        <v>19</v>
      </c>
      <c r="D5" s="19">
        <v>12</v>
      </c>
      <c r="E5" s="19">
        <v>430</v>
      </c>
      <c r="F5" s="19">
        <v>2137</v>
      </c>
      <c r="G5" s="19">
        <v>2351</v>
      </c>
      <c r="H5" s="19">
        <v>1180</v>
      </c>
      <c r="I5" s="19">
        <v>876</v>
      </c>
      <c r="J5" s="19">
        <v>548</v>
      </c>
      <c r="K5" s="19">
        <v>370</v>
      </c>
      <c r="L5" s="19">
        <v>181</v>
      </c>
      <c r="M5" s="19">
        <v>144</v>
      </c>
      <c r="N5" s="19">
        <v>101</v>
      </c>
      <c r="O5" s="19">
        <v>35</v>
      </c>
      <c r="P5" s="19">
        <v>83</v>
      </c>
      <c r="Q5" s="19">
        <v>4561</v>
      </c>
    </row>
    <row r="6" spans="1:17" x14ac:dyDescent="0.45">
      <c r="A6" s="19" t="s">
        <v>71</v>
      </c>
      <c r="B6" s="21" t="s">
        <v>21</v>
      </c>
      <c r="C6" s="19" t="s">
        <v>20</v>
      </c>
      <c r="D6" s="19">
        <v>18</v>
      </c>
      <c r="E6" s="19">
        <v>444</v>
      </c>
      <c r="F6" s="19">
        <v>1557</v>
      </c>
      <c r="G6" s="19">
        <v>2507</v>
      </c>
      <c r="H6" s="19">
        <v>2548</v>
      </c>
      <c r="I6" s="19">
        <v>2130</v>
      </c>
      <c r="J6" s="19">
        <v>1534</v>
      </c>
      <c r="K6" s="19">
        <v>1249</v>
      </c>
      <c r="L6" s="19">
        <v>710</v>
      </c>
      <c r="M6" s="19">
        <v>565</v>
      </c>
      <c r="N6" s="19">
        <v>448</v>
      </c>
      <c r="O6" s="19">
        <v>301</v>
      </c>
      <c r="P6" s="19">
        <v>346</v>
      </c>
      <c r="Q6" s="19">
        <v>3772</v>
      </c>
    </row>
    <row r="7" spans="1:17" x14ac:dyDescent="0.45">
      <c r="A7" s="19" t="s">
        <v>71</v>
      </c>
      <c r="B7" s="21" t="s">
        <v>23</v>
      </c>
      <c r="C7" s="19" t="s">
        <v>22</v>
      </c>
      <c r="D7" s="19">
        <v>1</v>
      </c>
      <c r="E7" s="19">
        <v>4</v>
      </c>
      <c r="F7" s="19">
        <v>36</v>
      </c>
      <c r="G7" s="19">
        <v>83</v>
      </c>
      <c r="H7" s="19">
        <v>82</v>
      </c>
      <c r="I7" s="19">
        <v>73</v>
      </c>
      <c r="J7" s="19">
        <v>31</v>
      </c>
      <c r="K7" s="19">
        <v>33</v>
      </c>
      <c r="L7" s="19">
        <v>19</v>
      </c>
      <c r="M7" s="19">
        <v>17</v>
      </c>
      <c r="N7" s="19">
        <v>4</v>
      </c>
      <c r="O7" s="19">
        <v>5</v>
      </c>
      <c r="P7" s="19">
        <v>2</v>
      </c>
      <c r="Q7" s="19">
        <v>118</v>
      </c>
    </row>
    <row r="8" spans="1:17" x14ac:dyDescent="0.45">
      <c r="A8" s="19" t="s">
        <v>71</v>
      </c>
      <c r="B8" s="21" t="s">
        <v>76</v>
      </c>
      <c r="C8" s="19" t="s">
        <v>25</v>
      </c>
      <c r="D8" s="19">
        <v>0</v>
      </c>
      <c r="E8" s="19">
        <v>3</v>
      </c>
      <c r="F8" s="19">
        <v>21</v>
      </c>
      <c r="G8" s="19">
        <v>19</v>
      </c>
      <c r="H8" s="19">
        <v>18</v>
      </c>
      <c r="I8" s="19">
        <v>13</v>
      </c>
      <c r="J8" s="19">
        <v>10</v>
      </c>
      <c r="K8" s="19">
        <v>8</v>
      </c>
      <c r="L8" s="19">
        <v>3</v>
      </c>
      <c r="M8" s="19">
        <v>3</v>
      </c>
      <c r="N8" s="19">
        <v>2</v>
      </c>
      <c r="O8" s="19">
        <v>0</v>
      </c>
      <c r="P8" s="19">
        <v>0</v>
      </c>
      <c r="Q8" s="19">
        <v>36</v>
      </c>
    </row>
    <row r="9" spans="1:17" ht="14.65" thickBot="1" x14ac:dyDescent="0.5">
      <c r="A9" s="74" t="s">
        <v>77</v>
      </c>
      <c r="B9" s="75"/>
      <c r="C9" s="76"/>
      <c r="D9" s="22">
        <v>45</v>
      </c>
      <c r="E9" s="22">
        <v>976</v>
      </c>
      <c r="F9" s="22">
        <v>4041</v>
      </c>
      <c r="G9" s="22">
        <v>5261</v>
      </c>
      <c r="H9" s="22">
        <v>4100</v>
      </c>
      <c r="I9" s="22">
        <v>3354</v>
      </c>
      <c r="J9" s="22">
        <v>2320</v>
      </c>
      <c r="K9" s="22">
        <v>1826</v>
      </c>
      <c r="L9" s="22">
        <v>1010</v>
      </c>
      <c r="M9" s="22">
        <v>816</v>
      </c>
      <c r="N9" s="22">
        <v>613</v>
      </c>
      <c r="O9" s="22">
        <v>380</v>
      </c>
      <c r="P9" s="22">
        <v>466</v>
      </c>
      <c r="Q9" s="22">
        <v>8945</v>
      </c>
    </row>
    <row r="10" spans="1:17" x14ac:dyDescent="0.45">
      <c r="A10" s="28" t="s">
        <v>78</v>
      </c>
      <c r="B10" s="29" t="s">
        <v>32</v>
      </c>
      <c r="C10" s="28" t="s">
        <v>79</v>
      </c>
      <c r="D10" s="28">
        <v>37</v>
      </c>
      <c r="E10" s="28">
        <v>354</v>
      </c>
      <c r="F10" s="28">
        <v>1897</v>
      </c>
      <c r="G10" s="28">
        <v>1075</v>
      </c>
      <c r="H10" s="28">
        <v>935</v>
      </c>
      <c r="I10" s="28">
        <v>826</v>
      </c>
      <c r="J10" s="28">
        <v>598</v>
      </c>
      <c r="K10" s="28">
        <v>417</v>
      </c>
      <c r="L10" s="28">
        <v>255</v>
      </c>
      <c r="M10" s="28">
        <v>228</v>
      </c>
      <c r="N10" s="28">
        <v>126</v>
      </c>
      <c r="O10" s="28">
        <v>79</v>
      </c>
      <c r="P10" s="28">
        <v>186</v>
      </c>
      <c r="Q10" s="28">
        <v>16478</v>
      </c>
    </row>
    <row r="11" spans="1:17" x14ac:dyDescent="0.45">
      <c r="A11" s="19" t="s">
        <v>78</v>
      </c>
      <c r="B11" s="21" t="s">
        <v>80</v>
      </c>
      <c r="C11" s="19" t="s">
        <v>81</v>
      </c>
      <c r="D11" s="19">
        <v>43</v>
      </c>
      <c r="E11" s="19">
        <v>144</v>
      </c>
      <c r="F11" s="19">
        <v>1562</v>
      </c>
      <c r="G11" s="19">
        <v>1553</v>
      </c>
      <c r="H11" s="19">
        <v>1115</v>
      </c>
      <c r="I11" s="19">
        <v>891</v>
      </c>
      <c r="J11" s="19">
        <v>634</v>
      </c>
      <c r="K11" s="19">
        <v>334</v>
      </c>
      <c r="L11" s="19">
        <v>233</v>
      </c>
      <c r="M11" s="19">
        <v>209</v>
      </c>
      <c r="N11" s="19">
        <v>129</v>
      </c>
      <c r="O11" s="19">
        <v>75</v>
      </c>
      <c r="P11" s="19">
        <v>445</v>
      </c>
      <c r="Q11" s="19">
        <v>34782</v>
      </c>
    </row>
    <row r="12" spans="1:17" x14ac:dyDescent="0.45">
      <c r="A12" s="19" t="s">
        <v>78</v>
      </c>
      <c r="B12" s="21" t="s">
        <v>40</v>
      </c>
      <c r="C12" s="19" t="s">
        <v>39</v>
      </c>
      <c r="D12" s="19">
        <v>34</v>
      </c>
      <c r="E12" s="19">
        <v>158</v>
      </c>
      <c r="F12" s="19">
        <v>693</v>
      </c>
      <c r="G12" s="19">
        <v>1165</v>
      </c>
      <c r="H12" s="19">
        <v>1072</v>
      </c>
      <c r="I12" s="19">
        <v>1016</v>
      </c>
      <c r="J12" s="19">
        <v>691</v>
      </c>
      <c r="K12" s="19">
        <v>501</v>
      </c>
      <c r="L12" s="19">
        <v>332</v>
      </c>
      <c r="M12" s="19">
        <v>262</v>
      </c>
      <c r="N12" s="19">
        <v>153</v>
      </c>
      <c r="O12" s="19">
        <v>115</v>
      </c>
      <c r="P12" s="19">
        <v>238</v>
      </c>
      <c r="Q12" s="19">
        <v>10731</v>
      </c>
    </row>
    <row r="13" spans="1:17" ht="28.5" x14ac:dyDescent="0.45">
      <c r="A13" s="19" t="s">
        <v>78</v>
      </c>
      <c r="B13" s="30" t="s">
        <v>82</v>
      </c>
      <c r="C13" s="19" t="s">
        <v>42</v>
      </c>
      <c r="D13" s="19">
        <v>74</v>
      </c>
      <c r="E13" s="19">
        <v>601</v>
      </c>
      <c r="F13" s="19">
        <v>1962</v>
      </c>
      <c r="G13" s="19">
        <v>3640</v>
      </c>
      <c r="H13" s="19">
        <v>3712</v>
      </c>
      <c r="I13" s="19">
        <v>3719</v>
      </c>
      <c r="J13" s="19">
        <v>2431</v>
      </c>
      <c r="K13" s="19">
        <v>2128</v>
      </c>
      <c r="L13" s="19">
        <v>1147</v>
      </c>
      <c r="M13" s="19">
        <v>1118</v>
      </c>
      <c r="N13" s="19">
        <v>631</v>
      </c>
      <c r="O13" s="19">
        <v>325</v>
      </c>
      <c r="P13" s="19">
        <v>517</v>
      </c>
      <c r="Q13" s="19">
        <v>19999</v>
      </c>
    </row>
    <row r="14" spans="1:17" ht="14.65" thickBot="1" x14ac:dyDescent="0.5">
      <c r="A14" s="68" t="s">
        <v>83</v>
      </c>
      <c r="B14" s="69"/>
      <c r="C14" s="70"/>
      <c r="D14" s="22">
        <v>188</v>
      </c>
      <c r="E14" s="22">
        <v>1257</v>
      </c>
      <c r="F14" s="22">
        <v>6114</v>
      </c>
      <c r="G14" s="22">
        <v>7433</v>
      </c>
      <c r="H14" s="22">
        <v>6834</v>
      </c>
      <c r="I14" s="22">
        <v>6452</v>
      </c>
      <c r="J14" s="22">
        <v>4354</v>
      </c>
      <c r="K14" s="22">
        <v>3380</v>
      </c>
      <c r="L14" s="22">
        <v>1967</v>
      </c>
      <c r="M14" s="22">
        <v>1817</v>
      </c>
      <c r="N14" s="22">
        <v>1039</v>
      </c>
      <c r="O14" s="22">
        <v>594</v>
      </c>
      <c r="P14" s="22">
        <v>1386</v>
      </c>
      <c r="Q14" s="22">
        <v>81990</v>
      </c>
    </row>
    <row r="15" spans="1:17" ht="14.65" thickBot="1" x14ac:dyDescent="0.5">
      <c r="A15" s="82" t="s">
        <v>84</v>
      </c>
      <c r="B15" s="83"/>
      <c r="C15" s="84"/>
      <c r="D15" s="31">
        <v>233</v>
      </c>
      <c r="E15" s="31">
        <v>2233</v>
      </c>
      <c r="F15" s="31">
        <v>10155</v>
      </c>
      <c r="G15" s="31">
        <v>12694</v>
      </c>
      <c r="H15" s="31">
        <v>10934</v>
      </c>
      <c r="I15" s="31">
        <v>9806</v>
      </c>
      <c r="J15" s="31">
        <v>6674</v>
      </c>
      <c r="K15" s="31">
        <v>5206</v>
      </c>
      <c r="L15" s="31">
        <v>2977</v>
      </c>
      <c r="M15" s="31">
        <v>2633</v>
      </c>
      <c r="N15" s="31">
        <v>1652</v>
      </c>
      <c r="O15" s="31">
        <v>974</v>
      </c>
      <c r="P15" s="31">
        <v>1852</v>
      </c>
      <c r="Q15" s="31">
        <v>90935</v>
      </c>
    </row>
    <row r="17" spans="1:17" x14ac:dyDescent="0.45">
      <c r="A17" s="78" t="s">
        <v>129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ht="23.25" x14ac:dyDescent="0.45">
      <c r="A18" s="2" t="s">
        <v>55</v>
      </c>
      <c r="B18" s="18" t="s">
        <v>56</v>
      </c>
      <c r="C18" s="2" t="s">
        <v>57</v>
      </c>
      <c r="D18" s="27" t="s">
        <v>101</v>
      </c>
      <c r="E18" s="27" t="s">
        <v>102</v>
      </c>
      <c r="F18" s="27" t="s">
        <v>103</v>
      </c>
      <c r="G18" s="27" t="s">
        <v>104</v>
      </c>
      <c r="H18" s="27" t="s">
        <v>105</v>
      </c>
      <c r="I18" s="27" t="s">
        <v>106</v>
      </c>
      <c r="J18" s="27" t="s">
        <v>107</v>
      </c>
      <c r="K18" s="27" t="s">
        <v>108</v>
      </c>
      <c r="L18" s="27" t="s">
        <v>109</v>
      </c>
      <c r="M18" s="27" t="s">
        <v>110</v>
      </c>
      <c r="N18" s="27" t="s">
        <v>111</v>
      </c>
      <c r="O18" s="27" t="s">
        <v>112</v>
      </c>
      <c r="P18" s="27" t="s">
        <v>113</v>
      </c>
      <c r="Q18" s="27" t="s">
        <v>114</v>
      </c>
    </row>
    <row r="19" spans="1:17" x14ac:dyDescent="0.45">
      <c r="A19" s="19" t="s">
        <v>71</v>
      </c>
      <c r="B19" s="21" t="s">
        <v>72</v>
      </c>
      <c r="C19" s="19" t="s">
        <v>73</v>
      </c>
      <c r="D19" s="19">
        <v>0</v>
      </c>
      <c r="E19" s="19">
        <v>18</v>
      </c>
      <c r="F19" s="19">
        <v>89</v>
      </c>
      <c r="G19" s="19">
        <v>74</v>
      </c>
      <c r="H19" s="19">
        <v>57</v>
      </c>
      <c r="I19" s="19">
        <v>42</v>
      </c>
      <c r="J19" s="19">
        <v>35</v>
      </c>
      <c r="K19" s="19">
        <v>18</v>
      </c>
      <c r="L19" s="19">
        <v>21</v>
      </c>
      <c r="M19" s="19">
        <v>12</v>
      </c>
      <c r="N19" s="19">
        <v>10</v>
      </c>
      <c r="O19" s="19">
        <v>7</v>
      </c>
      <c r="P19" s="19">
        <v>4</v>
      </c>
      <c r="Q19" s="19">
        <v>72</v>
      </c>
    </row>
    <row r="20" spans="1:17" x14ac:dyDescent="0.45">
      <c r="A20" s="19" t="s">
        <v>71</v>
      </c>
      <c r="B20" s="21" t="s">
        <v>74</v>
      </c>
      <c r="C20" s="19" t="s">
        <v>12</v>
      </c>
      <c r="D20" s="19">
        <v>19</v>
      </c>
      <c r="E20" s="19">
        <v>80</v>
      </c>
      <c r="F20" s="19">
        <v>198</v>
      </c>
      <c r="G20" s="19">
        <v>263</v>
      </c>
      <c r="H20" s="19">
        <v>207</v>
      </c>
      <c r="I20" s="19">
        <v>250</v>
      </c>
      <c r="J20" s="19">
        <v>163</v>
      </c>
      <c r="K20" s="19">
        <v>159</v>
      </c>
      <c r="L20" s="19">
        <v>80</v>
      </c>
      <c r="M20" s="19">
        <v>81</v>
      </c>
      <c r="N20" s="19">
        <v>29</v>
      </c>
      <c r="O20" s="19">
        <v>38</v>
      </c>
      <c r="P20" s="19">
        <v>40</v>
      </c>
      <c r="Q20" s="19">
        <v>436</v>
      </c>
    </row>
    <row r="21" spans="1:17" x14ac:dyDescent="0.45">
      <c r="A21" s="19" t="s">
        <v>71</v>
      </c>
      <c r="B21" s="21">
        <v>120</v>
      </c>
      <c r="C21" s="19" t="s">
        <v>19</v>
      </c>
      <c r="D21" s="19">
        <v>13</v>
      </c>
      <c r="E21" s="19">
        <v>313</v>
      </c>
      <c r="F21" s="19">
        <v>1729</v>
      </c>
      <c r="G21" s="19">
        <v>2010</v>
      </c>
      <c r="H21" s="19">
        <v>1084</v>
      </c>
      <c r="I21" s="19">
        <v>997</v>
      </c>
      <c r="J21" s="19">
        <v>534</v>
      </c>
      <c r="K21" s="19">
        <v>359</v>
      </c>
      <c r="L21" s="19">
        <v>196</v>
      </c>
      <c r="M21" s="19">
        <v>146</v>
      </c>
      <c r="N21" s="19">
        <v>97</v>
      </c>
      <c r="O21" s="19">
        <v>68</v>
      </c>
      <c r="P21" s="19">
        <v>122</v>
      </c>
      <c r="Q21" s="19">
        <v>4276</v>
      </c>
    </row>
    <row r="22" spans="1:17" x14ac:dyDescent="0.45">
      <c r="A22" s="19" t="s">
        <v>71</v>
      </c>
      <c r="B22" s="21" t="s">
        <v>21</v>
      </c>
      <c r="C22" s="19" t="s">
        <v>20</v>
      </c>
      <c r="D22" s="19">
        <v>61</v>
      </c>
      <c r="E22" s="19">
        <v>546</v>
      </c>
      <c r="F22" s="19">
        <v>1795</v>
      </c>
      <c r="G22" s="19">
        <v>2543</v>
      </c>
      <c r="H22" s="19">
        <v>2468</v>
      </c>
      <c r="I22" s="19">
        <v>2455</v>
      </c>
      <c r="J22" s="19">
        <v>1723</v>
      </c>
      <c r="K22" s="19">
        <v>1379</v>
      </c>
      <c r="L22" s="19">
        <v>778</v>
      </c>
      <c r="M22" s="19">
        <v>632</v>
      </c>
      <c r="N22" s="19">
        <v>491</v>
      </c>
      <c r="O22" s="19">
        <v>396</v>
      </c>
      <c r="P22" s="19">
        <v>457</v>
      </c>
      <c r="Q22" s="19">
        <v>4211</v>
      </c>
    </row>
    <row r="23" spans="1:17" x14ac:dyDescent="0.45">
      <c r="A23" s="19" t="s">
        <v>71</v>
      </c>
      <c r="B23" s="21" t="s">
        <v>23</v>
      </c>
      <c r="C23" s="19" t="s">
        <v>22</v>
      </c>
      <c r="D23" s="19">
        <v>0</v>
      </c>
      <c r="E23" s="19">
        <v>5</v>
      </c>
      <c r="F23" s="19">
        <v>51</v>
      </c>
      <c r="G23" s="19">
        <v>84</v>
      </c>
      <c r="H23" s="19">
        <v>71</v>
      </c>
      <c r="I23" s="19">
        <v>56</v>
      </c>
      <c r="J23" s="19">
        <v>33</v>
      </c>
      <c r="K23" s="19">
        <v>28</v>
      </c>
      <c r="L23" s="19">
        <v>24</v>
      </c>
      <c r="M23" s="19">
        <v>6</v>
      </c>
      <c r="N23" s="19">
        <v>7</v>
      </c>
      <c r="O23" s="19">
        <v>6</v>
      </c>
      <c r="P23" s="19">
        <v>6</v>
      </c>
      <c r="Q23" s="19">
        <v>151</v>
      </c>
    </row>
    <row r="24" spans="1:17" x14ac:dyDescent="0.45">
      <c r="A24" s="19" t="s">
        <v>71</v>
      </c>
      <c r="B24" s="21" t="s">
        <v>76</v>
      </c>
      <c r="C24" s="19" t="s">
        <v>25</v>
      </c>
      <c r="D24" s="19">
        <v>0</v>
      </c>
      <c r="E24" s="19">
        <v>0</v>
      </c>
      <c r="F24" s="19">
        <v>10</v>
      </c>
      <c r="G24" s="19">
        <v>28</v>
      </c>
      <c r="H24" s="19">
        <v>30</v>
      </c>
      <c r="I24" s="19">
        <v>25</v>
      </c>
      <c r="J24" s="19">
        <v>9</v>
      </c>
      <c r="K24" s="19">
        <v>10</v>
      </c>
      <c r="L24" s="19">
        <v>6</v>
      </c>
      <c r="M24" s="19">
        <v>3</v>
      </c>
      <c r="N24" s="19">
        <v>4</v>
      </c>
      <c r="O24" s="19">
        <v>2</v>
      </c>
      <c r="P24" s="19">
        <v>1</v>
      </c>
      <c r="Q24" s="19">
        <v>27</v>
      </c>
    </row>
    <row r="25" spans="1:17" ht="14.65" thickBot="1" x14ac:dyDescent="0.5">
      <c r="A25" s="74" t="s">
        <v>77</v>
      </c>
      <c r="B25" s="75"/>
      <c r="C25" s="76"/>
      <c r="D25" s="22">
        <v>93</v>
      </c>
      <c r="E25" s="22">
        <v>962</v>
      </c>
      <c r="F25" s="22">
        <v>3872</v>
      </c>
      <c r="G25" s="22">
        <v>5002</v>
      </c>
      <c r="H25" s="22">
        <v>3917</v>
      </c>
      <c r="I25" s="22">
        <v>3825</v>
      </c>
      <c r="J25" s="22">
        <v>2497</v>
      </c>
      <c r="K25" s="22">
        <v>1953</v>
      </c>
      <c r="L25" s="22">
        <v>1105</v>
      </c>
      <c r="M25" s="22">
        <v>880</v>
      </c>
      <c r="N25" s="22">
        <v>638</v>
      </c>
      <c r="O25" s="22">
        <v>517</v>
      </c>
      <c r="P25" s="22">
        <v>630</v>
      </c>
      <c r="Q25" s="22">
        <v>9173</v>
      </c>
    </row>
    <row r="26" spans="1:17" x14ac:dyDescent="0.45">
      <c r="A26" s="28" t="s">
        <v>78</v>
      </c>
      <c r="B26" s="29" t="s">
        <v>32</v>
      </c>
      <c r="C26" s="28" t="s">
        <v>79</v>
      </c>
      <c r="D26" s="28">
        <v>28</v>
      </c>
      <c r="E26" s="28">
        <v>194</v>
      </c>
      <c r="F26" s="28">
        <v>1506</v>
      </c>
      <c r="G26" s="28">
        <v>859</v>
      </c>
      <c r="H26" s="28">
        <v>724</v>
      </c>
      <c r="I26" s="28">
        <v>607</v>
      </c>
      <c r="J26" s="28">
        <v>480</v>
      </c>
      <c r="K26" s="28">
        <v>373</v>
      </c>
      <c r="L26" s="28">
        <v>267</v>
      </c>
      <c r="M26" s="28">
        <v>166</v>
      </c>
      <c r="N26" s="28">
        <v>119</v>
      </c>
      <c r="O26" s="28">
        <v>65</v>
      </c>
      <c r="P26" s="28">
        <v>308</v>
      </c>
      <c r="Q26" s="28">
        <v>13250</v>
      </c>
    </row>
    <row r="27" spans="1:17" x14ac:dyDescent="0.45">
      <c r="A27" s="19" t="s">
        <v>78</v>
      </c>
      <c r="B27" s="21" t="s">
        <v>80</v>
      </c>
      <c r="C27" s="19" t="s">
        <v>81</v>
      </c>
      <c r="D27" s="19">
        <v>50</v>
      </c>
      <c r="E27" s="19">
        <v>132</v>
      </c>
      <c r="F27" s="19">
        <v>1548</v>
      </c>
      <c r="G27" s="19">
        <v>1431</v>
      </c>
      <c r="H27" s="19">
        <v>1083</v>
      </c>
      <c r="I27" s="19">
        <v>790</v>
      </c>
      <c r="J27" s="19">
        <v>553</v>
      </c>
      <c r="K27" s="19">
        <v>365</v>
      </c>
      <c r="L27" s="19">
        <v>257</v>
      </c>
      <c r="M27" s="19">
        <v>183</v>
      </c>
      <c r="N27" s="19">
        <v>145</v>
      </c>
      <c r="O27" s="19">
        <v>90</v>
      </c>
      <c r="P27" s="19">
        <v>908</v>
      </c>
      <c r="Q27" s="19">
        <v>30830</v>
      </c>
    </row>
    <row r="28" spans="1:17" x14ac:dyDescent="0.45">
      <c r="A28" s="19" t="s">
        <v>78</v>
      </c>
      <c r="B28" s="21" t="s">
        <v>40</v>
      </c>
      <c r="C28" s="19" t="s">
        <v>39</v>
      </c>
      <c r="D28" s="19">
        <v>40</v>
      </c>
      <c r="E28" s="19">
        <v>179</v>
      </c>
      <c r="F28" s="19">
        <v>572</v>
      </c>
      <c r="G28" s="19">
        <v>1127</v>
      </c>
      <c r="H28" s="19">
        <v>947</v>
      </c>
      <c r="I28" s="19">
        <v>966</v>
      </c>
      <c r="J28" s="19">
        <v>697</v>
      </c>
      <c r="K28" s="19">
        <v>541</v>
      </c>
      <c r="L28" s="19">
        <v>308</v>
      </c>
      <c r="M28" s="19">
        <v>209</v>
      </c>
      <c r="N28" s="19">
        <v>153</v>
      </c>
      <c r="O28" s="19">
        <v>107</v>
      </c>
      <c r="P28" s="19">
        <v>362</v>
      </c>
      <c r="Q28" s="19">
        <v>11205</v>
      </c>
    </row>
    <row r="29" spans="1:17" ht="28.5" x14ac:dyDescent="0.45">
      <c r="A29" s="19" t="s">
        <v>78</v>
      </c>
      <c r="B29" s="30" t="s">
        <v>82</v>
      </c>
      <c r="C29" s="19" t="s">
        <v>42</v>
      </c>
      <c r="D29" s="19">
        <v>72</v>
      </c>
      <c r="E29" s="19">
        <v>532</v>
      </c>
      <c r="F29" s="19">
        <v>2082</v>
      </c>
      <c r="G29" s="19">
        <v>3449</v>
      </c>
      <c r="H29" s="19">
        <v>3660</v>
      </c>
      <c r="I29" s="19">
        <v>3875</v>
      </c>
      <c r="J29" s="19">
        <v>2527</v>
      </c>
      <c r="K29" s="19">
        <v>2309</v>
      </c>
      <c r="L29" s="19">
        <v>1266</v>
      </c>
      <c r="M29" s="19">
        <v>1066</v>
      </c>
      <c r="N29" s="19">
        <v>675</v>
      </c>
      <c r="O29" s="19">
        <v>379</v>
      </c>
      <c r="P29" s="19">
        <v>713</v>
      </c>
      <c r="Q29" s="19">
        <v>20890</v>
      </c>
    </row>
    <row r="30" spans="1:17" ht="14.65" thickBot="1" x14ac:dyDescent="0.5">
      <c r="A30" s="68" t="s">
        <v>83</v>
      </c>
      <c r="B30" s="69"/>
      <c r="C30" s="70"/>
      <c r="D30" s="22">
        <v>190</v>
      </c>
      <c r="E30" s="22">
        <v>1037</v>
      </c>
      <c r="F30" s="22">
        <v>5708</v>
      </c>
      <c r="G30" s="22">
        <v>6866</v>
      </c>
      <c r="H30" s="22">
        <v>6414</v>
      </c>
      <c r="I30" s="22">
        <v>6238</v>
      </c>
      <c r="J30" s="22">
        <v>4257</v>
      </c>
      <c r="K30" s="22">
        <v>3588</v>
      </c>
      <c r="L30" s="22">
        <v>2098</v>
      </c>
      <c r="M30" s="22">
        <v>1624</v>
      </c>
      <c r="N30" s="22">
        <v>1092</v>
      </c>
      <c r="O30" s="22">
        <v>641</v>
      </c>
      <c r="P30" s="22">
        <v>2291</v>
      </c>
      <c r="Q30" s="22">
        <v>76175</v>
      </c>
    </row>
    <row r="31" spans="1:17" ht="14.65" thickBot="1" x14ac:dyDescent="0.5">
      <c r="A31" s="82" t="s">
        <v>84</v>
      </c>
      <c r="B31" s="83"/>
      <c r="C31" s="84"/>
      <c r="D31" s="31">
        <v>283</v>
      </c>
      <c r="E31" s="31">
        <v>1999</v>
      </c>
      <c r="F31" s="31">
        <v>9580</v>
      </c>
      <c r="G31" s="31">
        <v>11868</v>
      </c>
      <c r="H31" s="31">
        <v>10331</v>
      </c>
      <c r="I31" s="31">
        <v>10063</v>
      </c>
      <c r="J31" s="31">
        <v>6754</v>
      </c>
      <c r="K31" s="31">
        <v>5541</v>
      </c>
      <c r="L31" s="31">
        <v>3203</v>
      </c>
      <c r="M31" s="31">
        <v>2504</v>
      </c>
      <c r="N31" s="31">
        <v>1730</v>
      </c>
      <c r="O31" s="31">
        <v>1158</v>
      </c>
      <c r="P31" s="31">
        <v>2921</v>
      </c>
      <c r="Q31" s="31">
        <v>85348</v>
      </c>
    </row>
    <row r="33" spans="1:17" x14ac:dyDescent="0.45">
      <c r="A33" s="78" t="s">
        <v>153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23.25" x14ac:dyDescent="0.45">
      <c r="A34" s="2" t="s">
        <v>55</v>
      </c>
      <c r="B34" s="18" t="s">
        <v>56</v>
      </c>
      <c r="C34" s="2" t="s">
        <v>57</v>
      </c>
      <c r="D34" s="27" t="s">
        <v>101</v>
      </c>
      <c r="E34" s="27" t="s">
        <v>102</v>
      </c>
      <c r="F34" s="27" t="s">
        <v>103</v>
      </c>
      <c r="G34" s="27" t="s">
        <v>104</v>
      </c>
      <c r="H34" s="27" t="s">
        <v>105</v>
      </c>
      <c r="I34" s="27" t="s">
        <v>106</v>
      </c>
      <c r="J34" s="27" t="s">
        <v>107</v>
      </c>
      <c r="K34" s="27" t="s">
        <v>108</v>
      </c>
      <c r="L34" s="27" t="s">
        <v>109</v>
      </c>
      <c r="M34" s="27" t="s">
        <v>110</v>
      </c>
      <c r="N34" s="27" t="s">
        <v>111</v>
      </c>
      <c r="O34" s="27" t="s">
        <v>112</v>
      </c>
      <c r="P34" s="27" t="s">
        <v>113</v>
      </c>
      <c r="Q34" s="27" t="s">
        <v>114</v>
      </c>
    </row>
    <row r="35" spans="1:17" x14ac:dyDescent="0.45">
      <c r="A35" s="19" t="s">
        <v>71</v>
      </c>
      <c r="B35" s="21" t="s">
        <v>72</v>
      </c>
      <c r="C35" s="19" t="s">
        <v>73</v>
      </c>
      <c r="D35" s="19">
        <v>0</v>
      </c>
      <c r="E35" s="19">
        <v>6</v>
      </c>
      <c r="F35" s="19">
        <v>32</v>
      </c>
      <c r="G35" s="19">
        <v>15</v>
      </c>
      <c r="H35" s="19">
        <v>10</v>
      </c>
      <c r="I35" s="19">
        <v>14</v>
      </c>
      <c r="J35" s="19">
        <v>9</v>
      </c>
      <c r="K35" s="19">
        <v>8</v>
      </c>
      <c r="L35" s="19">
        <v>4</v>
      </c>
      <c r="M35" s="19">
        <v>1</v>
      </c>
      <c r="N35" s="19">
        <v>2</v>
      </c>
      <c r="O35" s="19">
        <v>1</v>
      </c>
      <c r="P35" s="19">
        <v>0</v>
      </c>
      <c r="Q35" s="19">
        <v>30</v>
      </c>
    </row>
    <row r="36" spans="1:17" x14ac:dyDescent="0.45">
      <c r="A36" s="19" t="s">
        <v>71</v>
      </c>
      <c r="B36" s="21" t="s">
        <v>74</v>
      </c>
      <c r="C36" s="19" t="s">
        <v>12</v>
      </c>
      <c r="D36" s="19">
        <v>6</v>
      </c>
      <c r="E36" s="19">
        <v>19</v>
      </c>
      <c r="F36" s="19">
        <v>56</v>
      </c>
      <c r="G36" s="19">
        <v>65</v>
      </c>
      <c r="H36" s="19">
        <v>62</v>
      </c>
      <c r="I36" s="19">
        <v>65</v>
      </c>
      <c r="J36" s="19">
        <v>48</v>
      </c>
      <c r="K36" s="19">
        <v>27</v>
      </c>
      <c r="L36" s="19">
        <v>20</v>
      </c>
      <c r="M36" s="19">
        <v>16</v>
      </c>
      <c r="N36" s="19">
        <v>7</v>
      </c>
      <c r="O36" s="19">
        <v>6</v>
      </c>
      <c r="P36" s="19">
        <v>7</v>
      </c>
      <c r="Q36" s="19">
        <v>139</v>
      </c>
    </row>
    <row r="37" spans="1:17" x14ac:dyDescent="0.45">
      <c r="A37" s="19" t="s">
        <v>71</v>
      </c>
      <c r="B37" s="21">
        <v>120</v>
      </c>
      <c r="C37" s="19" t="s">
        <v>19</v>
      </c>
      <c r="D37" s="19">
        <v>1</v>
      </c>
      <c r="E37" s="19">
        <v>124</v>
      </c>
      <c r="F37" s="19">
        <v>451</v>
      </c>
      <c r="G37" s="19">
        <v>477</v>
      </c>
      <c r="H37" s="19">
        <v>283</v>
      </c>
      <c r="I37" s="19">
        <v>277</v>
      </c>
      <c r="J37" s="19">
        <v>114</v>
      </c>
      <c r="K37" s="19">
        <v>87</v>
      </c>
      <c r="L37" s="19">
        <v>51</v>
      </c>
      <c r="M37" s="19">
        <v>35</v>
      </c>
      <c r="N37" s="19">
        <v>15</v>
      </c>
      <c r="O37" s="19">
        <v>18</v>
      </c>
      <c r="P37" s="19">
        <v>12</v>
      </c>
      <c r="Q37" s="19">
        <v>1174</v>
      </c>
    </row>
    <row r="38" spans="1:17" x14ac:dyDescent="0.45">
      <c r="A38" s="19" t="s">
        <v>71</v>
      </c>
      <c r="B38" s="21" t="s">
        <v>21</v>
      </c>
      <c r="C38" s="19" t="s">
        <v>20</v>
      </c>
      <c r="D38" s="19">
        <v>4</v>
      </c>
      <c r="E38" s="19">
        <v>130</v>
      </c>
      <c r="F38" s="19">
        <v>462</v>
      </c>
      <c r="G38" s="19">
        <v>632</v>
      </c>
      <c r="H38" s="19">
        <v>589</v>
      </c>
      <c r="I38" s="19">
        <v>608</v>
      </c>
      <c r="J38" s="19">
        <v>425</v>
      </c>
      <c r="K38" s="19">
        <v>347</v>
      </c>
      <c r="L38" s="19">
        <v>196</v>
      </c>
      <c r="M38" s="19">
        <v>175</v>
      </c>
      <c r="N38" s="19">
        <v>115</v>
      </c>
      <c r="O38" s="19">
        <v>109</v>
      </c>
      <c r="P38" s="19">
        <v>122</v>
      </c>
      <c r="Q38" s="19">
        <v>1056</v>
      </c>
    </row>
    <row r="39" spans="1:17" x14ac:dyDescent="0.45">
      <c r="A39" s="19" t="s">
        <v>71</v>
      </c>
      <c r="B39" s="21" t="s">
        <v>23</v>
      </c>
      <c r="C39" s="19" t="s">
        <v>22</v>
      </c>
      <c r="D39" s="19">
        <v>0</v>
      </c>
      <c r="E39" s="19">
        <v>2</v>
      </c>
      <c r="F39" s="19">
        <v>7</v>
      </c>
      <c r="G39" s="19">
        <v>15</v>
      </c>
      <c r="H39" s="19">
        <v>7</v>
      </c>
      <c r="I39" s="19">
        <v>20</v>
      </c>
      <c r="J39" s="19">
        <v>11</v>
      </c>
      <c r="K39" s="19">
        <v>2</v>
      </c>
      <c r="L39" s="19">
        <v>4</v>
      </c>
      <c r="M39" s="19">
        <v>4</v>
      </c>
      <c r="N39" s="19">
        <v>4</v>
      </c>
      <c r="O39" s="19">
        <v>1</v>
      </c>
      <c r="P39" s="19">
        <v>3</v>
      </c>
      <c r="Q39" s="19">
        <v>23</v>
      </c>
    </row>
    <row r="40" spans="1:17" x14ac:dyDescent="0.45">
      <c r="A40" s="19" t="s">
        <v>71</v>
      </c>
      <c r="B40" s="21" t="s">
        <v>76</v>
      </c>
      <c r="C40" s="19" t="s">
        <v>25</v>
      </c>
      <c r="D40" s="19">
        <v>0</v>
      </c>
      <c r="E40" s="19">
        <v>0</v>
      </c>
      <c r="F40" s="19">
        <v>1</v>
      </c>
      <c r="G40" s="19">
        <v>6</v>
      </c>
      <c r="H40" s="19">
        <v>6</v>
      </c>
      <c r="I40" s="19">
        <v>2</v>
      </c>
      <c r="J40" s="19">
        <v>1</v>
      </c>
      <c r="K40" s="19">
        <v>1</v>
      </c>
      <c r="L40" s="19">
        <v>0</v>
      </c>
      <c r="M40" s="19">
        <v>2</v>
      </c>
      <c r="N40" s="19">
        <v>1</v>
      </c>
      <c r="O40" s="19">
        <v>0</v>
      </c>
      <c r="P40" s="19">
        <v>0</v>
      </c>
      <c r="Q40" s="19">
        <v>7</v>
      </c>
    </row>
    <row r="41" spans="1:17" ht="14.65" thickBot="1" x14ac:dyDescent="0.5">
      <c r="A41" s="74" t="s">
        <v>77</v>
      </c>
      <c r="B41" s="75"/>
      <c r="C41" s="76"/>
      <c r="D41" s="22">
        <v>11</v>
      </c>
      <c r="E41" s="22">
        <v>281</v>
      </c>
      <c r="F41" s="22">
        <v>1009</v>
      </c>
      <c r="G41" s="22">
        <v>1210</v>
      </c>
      <c r="H41" s="22">
        <v>957</v>
      </c>
      <c r="I41" s="22">
        <v>986</v>
      </c>
      <c r="J41" s="22">
        <v>608</v>
      </c>
      <c r="K41" s="22">
        <v>472</v>
      </c>
      <c r="L41" s="22">
        <v>275</v>
      </c>
      <c r="M41" s="22">
        <v>233</v>
      </c>
      <c r="N41" s="22">
        <v>144</v>
      </c>
      <c r="O41" s="22">
        <v>135</v>
      </c>
      <c r="P41" s="22">
        <v>144</v>
      </c>
      <c r="Q41" s="22">
        <v>2429</v>
      </c>
    </row>
    <row r="42" spans="1:17" x14ac:dyDescent="0.45">
      <c r="A42" s="28" t="s">
        <v>78</v>
      </c>
      <c r="B42" s="29" t="s">
        <v>32</v>
      </c>
      <c r="C42" s="28" t="s">
        <v>79</v>
      </c>
      <c r="D42" s="28">
        <v>9</v>
      </c>
      <c r="E42" s="28">
        <v>71</v>
      </c>
      <c r="F42" s="28">
        <v>409</v>
      </c>
      <c r="G42" s="28">
        <v>184</v>
      </c>
      <c r="H42" s="28">
        <v>189</v>
      </c>
      <c r="I42" s="28">
        <v>169</v>
      </c>
      <c r="J42" s="28">
        <v>133</v>
      </c>
      <c r="K42" s="28">
        <v>89</v>
      </c>
      <c r="L42" s="28">
        <v>48</v>
      </c>
      <c r="M42" s="28">
        <v>32</v>
      </c>
      <c r="N42" s="28">
        <v>23</v>
      </c>
      <c r="O42" s="28">
        <v>18</v>
      </c>
      <c r="P42" s="28">
        <v>74</v>
      </c>
      <c r="Q42" s="28">
        <v>3459</v>
      </c>
    </row>
    <row r="43" spans="1:17" x14ac:dyDescent="0.45">
      <c r="A43" s="19" t="s">
        <v>78</v>
      </c>
      <c r="B43" s="21" t="s">
        <v>80</v>
      </c>
      <c r="C43" s="19" t="s">
        <v>81</v>
      </c>
      <c r="D43" s="19">
        <v>15</v>
      </c>
      <c r="E43" s="19">
        <v>41</v>
      </c>
      <c r="F43" s="19">
        <v>434</v>
      </c>
      <c r="G43" s="19">
        <v>365</v>
      </c>
      <c r="H43" s="19">
        <v>284</v>
      </c>
      <c r="I43" s="19">
        <v>207</v>
      </c>
      <c r="J43" s="19">
        <v>123</v>
      </c>
      <c r="K43" s="19">
        <v>104</v>
      </c>
      <c r="L43" s="19">
        <v>79</v>
      </c>
      <c r="M43" s="19">
        <v>55</v>
      </c>
      <c r="N43" s="19">
        <v>31</v>
      </c>
      <c r="O43" s="19">
        <v>23</v>
      </c>
      <c r="P43" s="19">
        <v>212</v>
      </c>
      <c r="Q43" s="19">
        <v>9345</v>
      </c>
    </row>
    <row r="44" spans="1:17" x14ac:dyDescent="0.45">
      <c r="A44" s="19" t="s">
        <v>78</v>
      </c>
      <c r="B44" s="21" t="s">
        <v>40</v>
      </c>
      <c r="C44" s="19" t="s">
        <v>39</v>
      </c>
      <c r="D44" s="19">
        <v>7</v>
      </c>
      <c r="E44" s="19">
        <v>26</v>
      </c>
      <c r="F44" s="19">
        <v>139</v>
      </c>
      <c r="G44" s="19">
        <v>274</v>
      </c>
      <c r="H44" s="19">
        <v>284</v>
      </c>
      <c r="I44" s="19">
        <v>263</v>
      </c>
      <c r="J44" s="19">
        <v>165</v>
      </c>
      <c r="K44" s="19">
        <v>153</v>
      </c>
      <c r="L44" s="19">
        <v>80</v>
      </c>
      <c r="M44" s="19">
        <v>70</v>
      </c>
      <c r="N44" s="19">
        <v>45</v>
      </c>
      <c r="O44" s="19">
        <v>29</v>
      </c>
      <c r="P44" s="19">
        <v>67</v>
      </c>
      <c r="Q44" s="19">
        <v>3052</v>
      </c>
    </row>
    <row r="45" spans="1:17" ht="28.5" x14ac:dyDescent="0.45">
      <c r="A45" s="19" t="s">
        <v>78</v>
      </c>
      <c r="B45" s="30" t="s">
        <v>82</v>
      </c>
      <c r="C45" s="19" t="s">
        <v>42</v>
      </c>
      <c r="D45" s="19">
        <v>26</v>
      </c>
      <c r="E45" s="19">
        <v>162</v>
      </c>
      <c r="F45" s="19">
        <v>628</v>
      </c>
      <c r="G45" s="19">
        <v>984</v>
      </c>
      <c r="H45" s="19">
        <v>1010</v>
      </c>
      <c r="I45" s="19">
        <v>965</v>
      </c>
      <c r="J45" s="19">
        <v>653</v>
      </c>
      <c r="K45" s="19">
        <v>665</v>
      </c>
      <c r="L45" s="19">
        <v>348</v>
      </c>
      <c r="M45" s="19">
        <v>272</v>
      </c>
      <c r="N45" s="19">
        <v>188</v>
      </c>
      <c r="O45" s="19">
        <v>153</v>
      </c>
      <c r="P45" s="19">
        <v>165</v>
      </c>
      <c r="Q45" s="19">
        <v>6047</v>
      </c>
    </row>
    <row r="46" spans="1:17" ht="14.65" thickBot="1" x14ac:dyDescent="0.5">
      <c r="A46" s="68" t="s">
        <v>83</v>
      </c>
      <c r="B46" s="69"/>
      <c r="C46" s="70"/>
      <c r="D46" s="22">
        <v>57</v>
      </c>
      <c r="E46" s="22">
        <v>300</v>
      </c>
      <c r="F46" s="22">
        <v>1610</v>
      </c>
      <c r="G46" s="22">
        <v>1807</v>
      </c>
      <c r="H46" s="22">
        <v>1767</v>
      </c>
      <c r="I46" s="22">
        <v>1604</v>
      </c>
      <c r="J46" s="22">
        <v>1074</v>
      </c>
      <c r="K46" s="22">
        <v>1011</v>
      </c>
      <c r="L46" s="22">
        <v>555</v>
      </c>
      <c r="M46" s="22">
        <v>429</v>
      </c>
      <c r="N46" s="22">
        <v>287</v>
      </c>
      <c r="O46" s="22">
        <v>223</v>
      </c>
      <c r="P46" s="22">
        <v>518</v>
      </c>
      <c r="Q46" s="22">
        <v>21903</v>
      </c>
    </row>
    <row r="47" spans="1:17" ht="14.65" thickBot="1" x14ac:dyDescent="0.5">
      <c r="A47" s="82" t="s">
        <v>84</v>
      </c>
      <c r="B47" s="83"/>
      <c r="C47" s="84"/>
      <c r="D47" s="31">
        <v>68</v>
      </c>
      <c r="E47" s="31">
        <v>581</v>
      </c>
      <c r="F47" s="31">
        <v>2619</v>
      </c>
      <c r="G47" s="31">
        <v>3017</v>
      </c>
      <c r="H47" s="31">
        <v>2724</v>
      </c>
      <c r="I47" s="31">
        <v>2590</v>
      </c>
      <c r="J47" s="31">
        <v>1682</v>
      </c>
      <c r="K47" s="31">
        <v>1483</v>
      </c>
      <c r="L47" s="31">
        <v>830</v>
      </c>
      <c r="M47" s="31">
        <v>662</v>
      </c>
      <c r="N47" s="31">
        <v>431</v>
      </c>
      <c r="O47" s="31">
        <v>358</v>
      </c>
      <c r="P47" s="31">
        <v>662</v>
      </c>
      <c r="Q47" s="31">
        <v>24332</v>
      </c>
    </row>
    <row r="48" spans="1:17" x14ac:dyDescent="0.45">
      <c r="A48" s="41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" x14ac:dyDescent="0.45">
      <c r="A49" t="s">
        <v>98</v>
      </c>
    </row>
    <row r="50" spans="1:1" x14ac:dyDescent="0.45">
      <c r="A50" s="32" t="s">
        <v>99</v>
      </c>
    </row>
    <row r="51" spans="1:1" x14ac:dyDescent="0.45">
      <c r="A51" t="s">
        <v>100</v>
      </c>
    </row>
    <row r="52" spans="1:1" x14ac:dyDescent="0.45">
      <c r="A52" t="s">
        <v>148</v>
      </c>
    </row>
    <row r="53" spans="1:1" x14ac:dyDescent="0.45">
      <c r="A53" t="s">
        <v>147</v>
      </c>
    </row>
  </sheetData>
  <sheetProtection algorithmName="SHA-512" hashValue="puXa1rAVXWrQuR8aiH28Bx2uWK6AclmQO39wCTig1CAW5Smh0QvVo1Vreby2M7G7fkOqEqOv/B1FiM54hLRqxA==" saltValue="FELNb05oTyl7bq2r2nL3jw==" spinCount="100000" sheet="1" objects="1" scenarios="1" formatCells="0" formatColumns="0" formatRows="0"/>
  <mergeCells count="12">
    <mergeCell ref="A25:C25"/>
    <mergeCell ref="A1:Q1"/>
    <mergeCell ref="A9:C9"/>
    <mergeCell ref="A14:C14"/>
    <mergeCell ref="A15:C15"/>
    <mergeCell ref="A17:Q17"/>
    <mergeCell ref="A33:Q33"/>
    <mergeCell ref="A41:C41"/>
    <mergeCell ref="A46:C46"/>
    <mergeCell ref="A47:C47"/>
    <mergeCell ref="A30:C30"/>
    <mergeCell ref="A31:C31"/>
  </mergeCells>
  <hyperlinks>
    <hyperlink ref="A50" r:id="rId1" xr:uid="{D17392EC-0A0C-42C0-81C5-53129D1D6B4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6B46-F9E1-4D16-BC60-FD1246976871}">
  <dimension ref="A1:Q53"/>
  <sheetViews>
    <sheetView workbookViewId="0">
      <selection sqref="A1:I1"/>
    </sheetView>
  </sheetViews>
  <sheetFormatPr defaultColWidth="24.46484375" defaultRowHeight="14.25" x14ac:dyDescent="0.45"/>
  <cols>
    <col min="1" max="1" width="11.9296875" customWidth="1"/>
    <col min="2" max="2" width="12.59765625" customWidth="1"/>
    <col min="3" max="3" width="16.73046875" customWidth="1"/>
    <col min="4" max="4" width="11.1328125" customWidth="1"/>
    <col min="5" max="5" width="23.3984375" customWidth="1"/>
    <col min="6" max="6" width="28.73046875" bestFit="1" customWidth="1"/>
    <col min="7" max="7" width="10.06640625" customWidth="1"/>
    <col min="8" max="8" width="35.3984375" bestFit="1" customWidth="1"/>
    <col min="9" max="9" width="13.6640625" customWidth="1"/>
    <col min="10" max="10" width="4.73046875" customWidth="1"/>
    <col min="11" max="11" width="11.796875" customWidth="1"/>
    <col min="12" max="12" width="12.59765625" customWidth="1"/>
    <col min="14" max="14" width="20.19921875" customWidth="1"/>
    <col min="15" max="15" width="19.9296875" customWidth="1"/>
    <col min="16" max="16" width="13.9296875" customWidth="1"/>
    <col min="17" max="17" width="15.3984375" customWidth="1"/>
  </cols>
  <sheetData>
    <row r="1" spans="1:17" x14ac:dyDescent="0.45">
      <c r="A1" s="102" t="s">
        <v>136</v>
      </c>
      <c r="B1" s="103"/>
      <c r="C1" s="103"/>
      <c r="D1" s="103"/>
      <c r="E1" s="103"/>
      <c r="F1" s="103"/>
      <c r="G1" s="103"/>
      <c r="H1" s="103"/>
      <c r="I1" s="104"/>
      <c r="K1" s="102" t="s">
        <v>144</v>
      </c>
      <c r="L1" s="103"/>
      <c r="M1" s="103"/>
      <c r="N1" s="103"/>
      <c r="O1" s="103"/>
      <c r="P1" s="103"/>
      <c r="Q1" s="103"/>
    </row>
    <row r="2" spans="1:17" x14ac:dyDescent="0.45">
      <c r="A2" s="2" t="s">
        <v>55</v>
      </c>
      <c r="B2" s="18" t="s">
        <v>56</v>
      </c>
      <c r="C2" s="2" t="s">
        <v>57</v>
      </c>
      <c r="D2" s="58" t="s">
        <v>130</v>
      </c>
      <c r="E2" s="58" t="s">
        <v>131</v>
      </c>
      <c r="F2" s="58" t="s">
        <v>132</v>
      </c>
      <c r="G2" s="58" t="s">
        <v>133</v>
      </c>
      <c r="H2" s="58" t="s">
        <v>134</v>
      </c>
      <c r="I2" s="58" t="s">
        <v>135</v>
      </c>
      <c r="K2" s="2" t="s">
        <v>55</v>
      </c>
      <c r="L2" s="18" t="s">
        <v>56</v>
      </c>
      <c r="M2" s="2" t="s">
        <v>57</v>
      </c>
      <c r="N2" s="58" t="s">
        <v>140</v>
      </c>
      <c r="O2" s="58" t="s">
        <v>141</v>
      </c>
      <c r="P2" s="58" t="s">
        <v>135</v>
      </c>
      <c r="Q2" s="58" t="s">
        <v>142</v>
      </c>
    </row>
    <row r="3" spans="1:17" x14ac:dyDescent="0.45">
      <c r="A3" s="19" t="s">
        <v>71</v>
      </c>
      <c r="B3" s="21" t="s">
        <v>72</v>
      </c>
      <c r="C3" s="19" t="s">
        <v>73</v>
      </c>
      <c r="D3" s="19">
        <v>158</v>
      </c>
      <c r="E3" s="19">
        <v>294</v>
      </c>
      <c r="F3" s="19">
        <v>1</v>
      </c>
      <c r="G3" s="19">
        <v>6</v>
      </c>
      <c r="H3" s="19">
        <v>1</v>
      </c>
      <c r="I3" s="19">
        <v>57</v>
      </c>
      <c r="K3" s="19" t="s">
        <v>71</v>
      </c>
      <c r="L3" s="21" t="s">
        <v>72</v>
      </c>
      <c r="M3" s="19" t="s">
        <v>73</v>
      </c>
      <c r="N3" s="19">
        <v>132</v>
      </c>
      <c r="O3" s="19">
        <v>317</v>
      </c>
      <c r="P3" s="19">
        <v>68</v>
      </c>
      <c r="Q3" s="19">
        <v>0</v>
      </c>
    </row>
    <row r="4" spans="1:17" x14ac:dyDescent="0.45">
      <c r="A4" s="19" t="s">
        <v>71</v>
      </c>
      <c r="B4" s="21" t="s">
        <v>74</v>
      </c>
      <c r="C4" s="19" t="s">
        <v>12</v>
      </c>
      <c r="D4" s="19">
        <v>811</v>
      </c>
      <c r="E4" s="19">
        <v>793</v>
      </c>
      <c r="F4" s="19">
        <v>3</v>
      </c>
      <c r="G4" s="19">
        <v>47</v>
      </c>
      <c r="H4" s="19">
        <v>6</v>
      </c>
      <c r="I4" s="19">
        <v>194</v>
      </c>
      <c r="K4" s="19" t="s">
        <v>71</v>
      </c>
      <c r="L4" s="21" t="s">
        <v>74</v>
      </c>
      <c r="M4" s="19" t="s">
        <v>12</v>
      </c>
      <c r="N4" s="19">
        <v>700</v>
      </c>
      <c r="O4" s="19">
        <v>887</v>
      </c>
      <c r="P4" s="19">
        <v>267</v>
      </c>
      <c r="Q4" s="19">
        <v>0</v>
      </c>
    </row>
    <row r="5" spans="1:17" x14ac:dyDescent="0.45">
      <c r="A5" s="19" t="s">
        <v>71</v>
      </c>
      <c r="B5" s="21">
        <v>120</v>
      </c>
      <c r="C5" s="19" t="s">
        <v>19</v>
      </c>
      <c r="D5" s="19">
        <v>3467</v>
      </c>
      <c r="E5" s="19">
        <v>8275</v>
      </c>
      <c r="F5" s="19">
        <v>12</v>
      </c>
      <c r="G5" s="19">
        <v>66</v>
      </c>
      <c r="H5" s="19">
        <v>16</v>
      </c>
      <c r="I5" s="19">
        <v>1173</v>
      </c>
      <c r="K5" s="19" t="s">
        <v>71</v>
      </c>
      <c r="L5" s="21">
        <v>120</v>
      </c>
      <c r="M5" s="19" t="s">
        <v>19</v>
      </c>
      <c r="N5" s="19">
        <v>3132</v>
      </c>
      <c r="O5" s="19">
        <v>7690</v>
      </c>
      <c r="P5" s="19">
        <v>2187</v>
      </c>
      <c r="Q5" s="19">
        <v>0</v>
      </c>
    </row>
    <row r="6" spans="1:17" x14ac:dyDescent="0.45">
      <c r="A6" s="19" t="s">
        <v>71</v>
      </c>
      <c r="B6" s="21" t="s">
        <v>21</v>
      </c>
      <c r="C6" s="19" t="s">
        <v>20</v>
      </c>
      <c r="D6" s="19">
        <v>6553</v>
      </c>
      <c r="E6" s="19">
        <v>9631</v>
      </c>
      <c r="F6" s="19">
        <v>19</v>
      </c>
      <c r="G6" s="19">
        <v>303</v>
      </c>
      <c r="H6" s="19">
        <v>59</v>
      </c>
      <c r="I6" s="19">
        <v>1564</v>
      </c>
      <c r="K6" s="19" t="s">
        <v>71</v>
      </c>
      <c r="L6" s="21" t="s">
        <v>21</v>
      </c>
      <c r="M6" s="19" t="s">
        <v>20</v>
      </c>
      <c r="N6" s="19">
        <v>5506</v>
      </c>
      <c r="O6" s="19">
        <v>10458</v>
      </c>
      <c r="P6" s="19">
        <v>2165</v>
      </c>
      <c r="Q6" s="19">
        <v>0</v>
      </c>
    </row>
    <row r="7" spans="1:17" x14ac:dyDescent="0.45">
      <c r="A7" s="19" t="s">
        <v>71</v>
      </c>
      <c r="B7" s="21" t="s">
        <v>23</v>
      </c>
      <c r="C7" s="19" t="s">
        <v>22</v>
      </c>
      <c r="D7" s="19">
        <v>226</v>
      </c>
      <c r="E7" s="19">
        <v>220</v>
      </c>
      <c r="F7" s="19">
        <v>0</v>
      </c>
      <c r="G7" s="19">
        <v>11</v>
      </c>
      <c r="H7" s="19">
        <v>3</v>
      </c>
      <c r="I7" s="19">
        <v>48</v>
      </c>
      <c r="K7" s="19" t="s">
        <v>71</v>
      </c>
      <c r="L7" s="21" t="s">
        <v>23</v>
      </c>
      <c r="M7" s="19" t="s">
        <v>22</v>
      </c>
      <c r="N7" s="19">
        <v>183</v>
      </c>
      <c r="O7" s="19">
        <v>263</v>
      </c>
      <c r="P7" s="19">
        <v>62</v>
      </c>
      <c r="Q7" s="19">
        <v>0</v>
      </c>
    </row>
    <row r="8" spans="1:17" x14ac:dyDescent="0.45">
      <c r="A8" s="19" t="s">
        <v>71</v>
      </c>
      <c r="B8" s="21" t="s">
        <v>76</v>
      </c>
      <c r="C8" s="19" t="s">
        <v>25</v>
      </c>
      <c r="D8" s="19">
        <v>49</v>
      </c>
      <c r="E8" s="19">
        <v>66</v>
      </c>
      <c r="F8" s="19">
        <v>0</v>
      </c>
      <c r="G8" s="19">
        <v>3</v>
      </c>
      <c r="H8" s="19">
        <v>0</v>
      </c>
      <c r="I8" s="19">
        <v>18</v>
      </c>
      <c r="K8" s="19" t="s">
        <v>71</v>
      </c>
      <c r="L8" s="21" t="s">
        <v>76</v>
      </c>
      <c r="M8" s="19" t="s">
        <v>25</v>
      </c>
      <c r="N8" s="19">
        <v>39</v>
      </c>
      <c r="O8" s="19">
        <v>73</v>
      </c>
      <c r="P8" s="19">
        <v>24</v>
      </c>
      <c r="Q8" s="19">
        <v>0</v>
      </c>
    </row>
    <row r="9" spans="1:17" ht="14.65" thickBot="1" x14ac:dyDescent="0.5">
      <c r="A9" s="74" t="s">
        <v>77</v>
      </c>
      <c r="B9" s="75"/>
      <c r="C9" s="76"/>
      <c r="D9" s="22">
        <v>11264</v>
      </c>
      <c r="E9" s="22">
        <v>19279</v>
      </c>
      <c r="F9" s="22">
        <v>35</v>
      </c>
      <c r="G9" s="22">
        <v>436</v>
      </c>
      <c r="H9" s="22">
        <v>85</v>
      </c>
      <c r="I9" s="22">
        <v>3054</v>
      </c>
      <c r="K9" s="74" t="s">
        <v>77</v>
      </c>
      <c r="L9" s="75"/>
      <c r="M9" s="76"/>
      <c r="N9" s="22">
        <v>9692</v>
      </c>
      <c r="O9" s="22">
        <v>19688</v>
      </c>
      <c r="P9" s="22">
        <v>4773</v>
      </c>
      <c r="Q9" s="22">
        <v>0</v>
      </c>
    </row>
    <row r="10" spans="1:17" x14ac:dyDescent="0.45">
      <c r="A10" s="28" t="s">
        <v>78</v>
      </c>
      <c r="B10" s="29" t="s">
        <v>32</v>
      </c>
      <c r="C10" s="28" t="s">
        <v>79</v>
      </c>
      <c r="D10" s="28">
        <v>2965</v>
      </c>
      <c r="E10" s="28">
        <v>3445</v>
      </c>
      <c r="F10" s="28">
        <v>4</v>
      </c>
      <c r="G10" s="28">
        <v>69</v>
      </c>
      <c r="H10" s="28">
        <v>32</v>
      </c>
      <c r="I10" s="28">
        <v>16976</v>
      </c>
      <c r="K10" s="28" t="s">
        <v>78</v>
      </c>
      <c r="L10" s="29" t="s">
        <v>32</v>
      </c>
      <c r="M10" s="28" t="s">
        <v>79</v>
      </c>
      <c r="N10" s="28">
        <v>2299</v>
      </c>
      <c r="O10" s="28">
        <v>4730</v>
      </c>
      <c r="P10" s="28">
        <v>16459</v>
      </c>
      <c r="Q10" s="28">
        <v>3</v>
      </c>
    </row>
    <row r="11" spans="1:17" x14ac:dyDescent="0.45">
      <c r="A11" s="19" t="s">
        <v>78</v>
      </c>
      <c r="B11" s="21" t="s">
        <v>80</v>
      </c>
      <c r="C11" s="19" t="s">
        <v>81</v>
      </c>
      <c r="D11" s="19">
        <v>1916</v>
      </c>
      <c r="E11" s="19">
        <v>5125</v>
      </c>
      <c r="F11" s="19">
        <v>14</v>
      </c>
      <c r="G11" s="19">
        <v>26</v>
      </c>
      <c r="H11" s="19">
        <v>11</v>
      </c>
      <c r="I11" s="19">
        <v>35057</v>
      </c>
      <c r="K11" s="19" t="s">
        <v>78</v>
      </c>
      <c r="L11" s="21" t="s">
        <v>80</v>
      </c>
      <c r="M11" s="19" t="s">
        <v>81</v>
      </c>
      <c r="N11" s="19">
        <v>1470</v>
      </c>
      <c r="O11" s="19">
        <v>6850</v>
      </c>
      <c r="P11" s="19">
        <v>33819</v>
      </c>
      <c r="Q11" s="19">
        <v>10</v>
      </c>
    </row>
    <row r="12" spans="1:17" x14ac:dyDescent="0.45">
      <c r="A12" s="19" t="s">
        <v>78</v>
      </c>
      <c r="B12" s="21" t="s">
        <v>40</v>
      </c>
      <c r="C12" s="19" t="s">
        <v>39</v>
      </c>
      <c r="D12" s="19">
        <v>3139</v>
      </c>
      <c r="E12" s="19">
        <v>4622</v>
      </c>
      <c r="F12" s="19">
        <v>4</v>
      </c>
      <c r="G12" s="19">
        <v>85</v>
      </c>
      <c r="H12" s="19">
        <v>19</v>
      </c>
      <c r="I12" s="19">
        <v>9292</v>
      </c>
      <c r="K12" s="19" t="s">
        <v>78</v>
      </c>
      <c r="L12" s="21" t="s">
        <v>40</v>
      </c>
      <c r="M12" s="19" t="s">
        <v>39</v>
      </c>
      <c r="N12" s="19">
        <v>2102</v>
      </c>
      <c r="O12" s="19">
        <v>5485</v>
      </c>
      <c r="P12" s="19">
        <v>9573</v>
      </c>
      <c r="Q12" s="19">
        <v>1</v>
      </c>
    </row>
    <row r="13" spans="1:17" ht="28.5" x14ac:dyDescent="0.45">
      <c r="A13" s="19" t="s">
        <v>78</v>
      </c>
      <c r="B13" s="30" t="s">
        <v>82</v>
      </c>
      <c r="C13" s="19" t="s">
        <v>42</v>
      </c>
      <c r="D13" s="19">
        <v>8658</v>
      </c>
      <c r="E13" s="19">
        <v>19136</v>
      </c>
      <c r="F13" s="19">
        <v>25</v>
      </c>
      <c r="G13" s="19">
        <v>352</v>
      </c>
      <c r="H13" s="19">
        <v>68</v>
      </c>
      <c r="I13" s="19">
        <v>13765</v>
      </c>
      <c r="K13" s="19" t="s">
        <v>78</v>
      </c>
      <c r="L13" s="30" t="s">
        <v>82</v>
      </c>
      <c r="M13" s="19" t="s">
        <v>42</v>
      </c>
      <c r="N13" s="19">
        <v>5650</v>
      </c>
      <c r="O13" s="19">
        <v>20133</v>
      </c>
      <c r="P13" s="19">
        <v>16210</v>
      </c>
      <c r="Q13" s="19">
        <v>11</v>
      </c>
    </row>
    <row r="14" spans="1:17" ht="14.65" thickBot="1" x14ac:dyDescent="0.5">
      <c r="A14" s="68" t="s">
        <v>83</v>
      </c>
      <c r="B14" s="69"/>
      <c r="C14" s="70"/>
      <c r="D14" s="22">
        <v>16678</v>
      </c>
      <c r="E14" s="22">
        <v>32328</v>
      </c>
      <c r="F14" s="22">
        <v>47</v>
      </c>
      <c r="G14" s="22">
        <v>532</v>
      </c>
      <c r="H14" s="22">
        <v>130</v>
      </c>
      <c r="I14" s="22">
        <v>75090</v>
      </c>
      <c r="K14" s="68" t="s">
        <v>83</v>
      </c>
      <c r="L14" s="69"/>
      <c r="M14" s="70"/>
      <c r="N14" s="22">
        <v>11521</v>
      </c>
      <c r="O14" s="22">
        <v>37198</v>
      </c>
      <c r="P14" s="22">
        <v>76061</v>
      </c>
      <c r="Q14" s="22">
        <v>25</v>
      </c>
    </row>
    <row r="15" spans="1:17" ht="14.65" thickBot="1" x14ac:dyDescent="0.5">
      <c r="A15" s="82" t="s">
        <v>84</v>
      </c>
      <c r="B15" s="83"/>
      <c r="C15" s="84"/>
      <c r="D15" s="31">
        <v>27942</v>
      </c>
      <c r="E15" s="31">
        <v>51607</v>
      </c>
      <c r="F15" s="31">
        <v>82</v>
      </c>
      <c r="G15" s="31">
        <v>968</v>
      </c>
      <c r="H15" s="31">
        <v>215</v>
      </c>
      <c r="I15" s="31">
        <v>78144</v>
      </c>
      <c r="K15" s="82" t="s">
        <v>84</v>
      </c>
      <c r="L15" s="83"/>
      <c r="M15" s="84"/>
      <c r="N15" s="31">
        <v>21213</v>
      </c>
      <c r="O15" s="31">
        <v>56886</v>
      </c>
      <c r="P15" s="31">
        <v>80834</v>
      </c>
      <c r="Q15" s="31">
        <v>25</v>
      </c>
    </row>
    <row r="17" spans="1:17" x14ac:dyDescent="0.45">
      <c r="A17" s="102" t="s">
        <v>137</v>
      </c>
      <c r="B17" s="103"/>
      <c r="C17" s="103"/>
      <c r="D17" s="103"/>
      <c r="E17" s="103"/>
      <c r="F17" s="103"/>
      <c r="G17" s="103"/>
      <c r="H17" s="103"/>
      <c r="I17" s="104"/>
      <c r="K17" s="102" t="s">
        <v>143</v>
      </c>
      <c r="L17" s="103"/>
      <c r="M17" s="103"/>
      <c r="N17" s="103"/>
      <c r="O17" s="103"/>
      <c r="P17" s="103"/>
      <c r="Q17" s="103"/>
    </row>
    <row r="18" spans="1:17" x14ac:dyDescent="0.45">
      <c r="A18" s="2" t="s">
        <v>55</v>
      </c>
      <c r="B18" s="18" t="s">
        <v>56</v>
      </c>
      <c r="C18" s="2" t="s">
        <v>57</v>
      </c>
      <c r="D18" s="58" t="s">
        <v>130</v>
      </c>
      <c r="E18" s="58" t="s">
        <v>131</v>
      </c>
      <c r="F18" s="58" t="s">
        <v>132</v>
      </c>
      <c r="G18" s="58" t="s">
        <v>133</v>
      </c>
      <c r="H18" s="58" t="s">
        <v>134</v>
      </c>
      <c r="I18" s="58" t="s">
        <v>135</v>
      </c>
      <c r="K18" s="2" t="s">
        <v>55</v>
      </c>
      <c r="L18" s="18" t="s">
        <v>56</v>
      </c>
      <c r="M18" s="2" t="s">
        <v>57</v>
      </c>
      <c r="N18" s="58" t="s">
        <v>140</v>
      </c>
      <c r="O18" s="58" t="s">
        <v>141</v>
      </c>
      <c r="P18" s="58" t="s">
        <v>135</v>
      </c>
      <c r="Q18" s="58" t="s">
        <v>142</v>
      </c>
    </row>
    <row r="19" spans="1:17" x14ac:dyDescent="0.45">
      <c r="A19" s="19" t="s">
        <v>71</v>
      </c>
      <c r="B19" s="21" t="s">
        <v>72</v>
      </c>
      <c r="C19" s="19" t="s">
        <v>73</v>
      </c>
      <c r="D19" s="19">
        <v>142</v>
      </c>
      <c r="E19" s="19">
        <v>247</v>
      </c>
      <c r="F19" s="19">
        <v>1</v>
      </c>
      <c r="G19" s="19">
        <v>4</v>
      </c>
      <c r="H19" s="19">
        <v>1</v>
      </c>
      <c r="I19" s="19">
        <v>64</v>
      </c>
      <c r="K19" s="19" t="s">
        <v>71</v>
      </c>
      <c r="L19" s="21" t="s">
        <v>72</v>
      </c>
      <c r="M19" s="19" t="s">
        <v>73</v>
      </c>
      <c r="N19" s="19">
        <v>136</v>
      </c>
      <c r="O19" s="19">
        <v>257</v>
      </c>
      <c r="P19" s="19">
        <v>66</v>
      </c>
      <c r="Q19" s="19">
        <v>0</v>
      </c>
    </row>
    <row r="20" spans="1:17" x14ac:dyDescent="0.45">
      <c r="A20" s="19" t="s">
        <v>71</v>
      </c>
      <c r="B20" s="21" t="s">
        <v>74</v>
      </c>
      <c r="C20" s="19" t="s">
        <v>12</v>
      </c>
      <c r="D20" s="19">
        <v>898</v>
      </c>
      <c r="E20" s="19">
        <v>843</v>
      </c>
      <c r="F20" s="19">
        <v>7</v>
      </c>
      <c r="G20" s="19">
        <v>36</v>
      </c>
      <c r="H20" s="19">
        <v>0</v>
      </c>
      <c r="I20" s="19">
        <v>259</v>
      </c>
      <c r="K20" s="19" t="s">
        <v>71</v>
      </c>
      <c r="L20" s="21" t="s">
        <v>74</v>
      </c>
      <c r="M20" s="19" t="s">
        <v>12</v>
      </c>
      <c r="N20" s="19">
        <v>767</v>
      </c>
      <c r="O20" s="19">
        <v>914</v>
      </c>
      <c r="P20" s="19">
        <v>362</v>
      </c>
      <c r="Q20" s="19">
        <v>0</v>
      </c>
    </row>
    <row r="21" spans="1:17" x14ac:dyDescent="0.45">
      <c r="A21" s="19" t="s">
        <v>71</v>
      </c>
      <c r="B21" s="21">
        <v>120</v>
      </c>
      <c r="C21" s="19" t="s">
        <v>19</v>
      </c>
      <c r="D21" s="19">
        <v>3188</v>
      </c>
      <c r="E21" s="19">
        <v>7574</v>
      </c>
      <c r="F21" s="19">
        <v>4</v>
      </c>
      <c r="G21" s="19">
        <v>38</v>
      </c>
      <c r="H21" s="19">
        <v>2</v>
      </c>
      <c r="I21" s="19">
        <v>1138</v>
      </c>
      <c r="K21" s="19" t="s">
        <v>71</v>
      </c>
      <c r="L21" s="21">
        <v>120</v>
      </c>
      <c r="M21" s="19" t="s">
        <v>19</v>
      </c>
      <c r="N21" s="19">
        <v>2883</v>
      </c>
      <c r="O21" s="19">
        <v>6944</v>
      </c>
      <c r="P21" s="19">
        <v>2117</v>
      </c>
      <c r="Q21" s="19">
        <v>0</v>
      </c>
    </row>
    <row r="22" spans="1:17" x14ac:dyDescent="0.45">
      <c r="A22" s="19" t="s">
        <v>71</v>
      </c>
      <c r="B22" s="21" t="s">
        <v>21</v>
      </c>
      <c r="C22" s="19" t="s">
        <v>20</v>
      </c>
      <c r="D22" s="19">
        <v>7598</v>
      </c>
      <c r="E22" s="19">
        <v>10117</v>
      </c>
      <c r="F22" s="19">
        <v>18</v>
      </c>
      <c r="G22" s="19">
        <v>343</v>
      </c>
      <c r="H22" s="19">
        <v>10</v>
      </c>
      <c r="I22" s="19">
        <v>1849</v>
      </c>
      <c r="K22" s="19" t="s">
        <v>71</v>
      </c>
      <c r="L22" s="21" t="s">
        <v>21</v>
      </c>
      <c r="M22" s="19" t="s">
        <v>20</v>
      </c>
      <c r="N22" s="19">
        <v>6371</v>
      </c>
      <c r="O22" s="19">
        <v>11109</v>
      </c>
      <c r="P22" s="19">
        <v>2455</v>
      </c>
      <c r="Q22" s="19">
        <v>0</v>
      </c>
    </row>
    <row r="23" spans="1:17" x14ac:dyDescent="0.45">
      <c r="A23" s="19" t="s">
        <v>71</v>
      </c>
      <c r="B23" s="21" t="s">
        <v>23</v>
      </c>
      <c r="C23" s="19" t="s">
        <v>22</v>
      </c>
      <c r="D23" s="19">
        <v>220</v>
      </c>
      <c r="E23" s="19">
        <v>233</v>
      </c>
      <c r="F23" s="19">
        <v>0</v>
      </c>
      <c r="G23" s="19">
        <v>16</v>
      </c>
      <c r="H23" s="19">
        <v>1</v>
      </c>
      <c r="I23" s="19">
        <v>58</v>
      </c>
      <c r="K23" s="19" t="s">
        <v>71</v>
      </c>
      <c r="L23" s="21" t="s">
        <v>23</v>
      </c>
      <c r="M23" s="19" t="s">
        <v>22</v>
      </c>
      <c r="N23" s="19">
        <v>189</v>
      </c>
      <c r="O23" s="19">
        <v>259</v>
      </c>
      <c r="P23" s="19">
        <v>80</v>
      </c>
      <c r="Q23" s="19">
        <v>0</v>
      </c>
    </row>
    <row r="24" spans="1:17" x14ac:dyDescent="0.45">
      <c r="A24" s="19" t="s">
        <v>71</v>
      </c>
      <c r="B24" s="21" t="s">
        <v>76</v>
      </c>
      <c r="C24" s="19" t="s">
        <v>25</v>
      </c>
      <c r="D24" s="19">
        <v>50</v>
      </c>
      <c r="E24" s="19">
        <v>93</v>
      </c>
      <c r="F24" s="19">
        <v>0</v>
      </c>
      <c r="G24" s="19">
        <v>0</v>
      </c>
      <c r="H24" s="19">
        <v>0</v>
      </c>
      <c r="I24" s="19">
        <v>12</v>
      </c>
      <c r="K24" s="19" t="s">
        <v>71</v>
      </c>
      <c r="L24" s="21" t="s">
        <v>76</v>
      </c>
      <c r="M24" s="19" t="s">
        <v>25</v>
      </c>
      <c r="N24" s="19">
        <v>42</v>
      </c>
      <c r="O24" s="19">
        <v>100</v>
      </c>
      <c r="P24" s="19">
        <v>13</v>
      </c>
      <c r="Q24" s="19">
        <v>0</v>
      </c>
    </row>
    <row r="25" spans="1:17" ht="14.65" thickBot="1" x14ac:dyDescent="0.5">
      <c r="A25" s="74" t="s">
        <v>77</v>
      </c>
      <c r="B25" s="75"/>
      <c r="C25" s="76"/>
      <c r="D25" s="22">
        <v>12096</v>
      </c>
      <c r="E25" s="22">
        <v>19107</v>
      </c>
      <c r="F25" s="22">
        <v>30</v>
      </c>
      <c r="G25" s="22">
        <v>437</v>
      </c>
      <c r="H25" s="22">
        <v>14</v>
      </c>
      <c r="I25" s="22">
        <v>3380</v>
      </c>
      <c r="K25" s="74" t="s">
        <v>77</v>
      </c>
      <c r="L25" s="75"/>
      <c r="M25" s="76"/>
      <c r="N25" s="22">
        <v>10388</v>
      </c>
      <c r="O25" s="22">
        <v>19583</v>
      </c>
      <c r="P25" s="22">
        <v>5093</v>
      </c>
      <c r="Q25" s="22">
        <v>0</v>
      </c>
    </row>
    <row r="26" spans="1:17" x14ac:dyDescent="0.45">
      <c r="A26" s="28" t="s">
        <v>78</v>
      </c>
      <c r="B26" s="29" t="s">
        <v>32</v>
      </c>
      <c r="C26" s="28" t="s">
        <v>79</v>
      </c>
      <c r="D26" s="28">
        <v>2226</v>
      </c>
      <c r="E26" s="28">
        <v>2552</v>
      </c>
      <c r="F26" s="28">
        <v>10</v>
      </c>
      <c r="G26" s="28">
        <v>52</v>
      </c>
      <c r="H26" s="28">
        <v>4</v>
      </c>
      <c r="I26" s="28">
        <v>14102</v>
      </c>
      <c r="K26" s="28" t="s">
        <v>78</v>
      </c>
      <c r="L26" s="29" t="s">
        <v>32</v>
      </c>
      <c r="M26" s="28" t="s">
        <v>79</v>
      </c>
      <c r="N26" s="28">
        <v>1695</v>
      </c>
      <c r="O26" s="28">
        <v>4385</v>
      </c>
      <c r="P26" s="28">
        <v>12837</v>
      </c>
      <c r="Q26" s="28">
        <v>29</v>
      </c>
    </row>
    <row r="27" spans="1:17" x14ac:dyDescent="0.45">
      <c r="A27" s="19" t="s">
        <v>78</v>
      </c>
      <c r="B27" s="21" t="s">
        <v>80</v>
      </c>
      <c r="C27" s="19" t="s">
        <v>81</v>
      </c>
      <c r="D27" s="19">
        <v>1685</v>
      </c>
      <c r="E27" s="19">
        <v>4616</v>
      </c>
      <c r="F27" s="19">
        <v>13</v>
      </c>
      <c r="G27" s="19">
        <v>37</v>
      </c>
      <c r="H27" s="19">
        <v>3</v>
      </c>
      <c r="I27" s="19">
        <v>32011</v>
      </c>
      <c r="K27" s="19" t="s">
        <v>78</v>
      </c>
      <c r="L27" s="21" t="s">
        <v>80</v>
      </c>
      <c r="M27" s="19" t="s">
        <v>81</v>
      </c>
      <c r="N27" s="19">
        <v>1268</v>
      </c>
      <c r="O27" s="19">
        <v>7081</v>
      </c>
      <c r="P27" s="19">
        <v>29993</v>
      </c>
      <c r="Q27" s="19">
        <v>23</v>
      </c>
    </row>
    <row r="28" spans="1:17" x14ac:dyDescent="0.45">
      <c r="A28" s="19" t="s">
        <v>78</v>
      </c>
      <c r="B28" s="21" t="s">
        <v>40</v>
      </c>
      <c r="C28" s="19" t="s">
        <v>39</v>
      </c>
      <c r="D28" s="19">
        <v>3010</v>
      </c>
      <c r="E28" s="19">
        <v>4587</v>
      </c>
      <c r="F28" s="19">
        <v>7</v>
      </c>
      <c r="G28" s="19">
        <v>98</v>
      </c>
      <c r="H28" s="19">
        <v>6</v>
      </c>
      <c r="I28" s="19">
        <v>9705</v>
      </c>
      <c r="K28" s="19" t="s">
        <v>78</v>
      </c>
      <c r="L28" s="21" t="s">
        <v>40</v>
      </c>
      <c r="M28" s="19" t="s">
        <v>39</v>
      </c>
      <c r="N28" s="19">
        <v>2042</v>
      </c>
      <c r="O28" s="19">
        <v>5373</v>
      </c>
      <c r="P28" s="19">
        <v>9986</v>
      </c>
      <c r="Q28" s="19">
        <v>12</v>
      </c>
    </row>
    <row r="29" spans="1:17" ht="28.5" x14ac:dyDescent="0.45">
      <c r="A29" s="19" t="s">
        <v>78</v>
      </c>
      <c r="B29" s="30" t="s">
        <v>82</v>
      </c>
      <c r="C29" s="19" t="s">
        <v>42</v>
      </c>
      <c r="D29" s="19">
        <v>9434</v>
      </c>
      <c r="E29" s="19">
        <v>19789</v>
      </c>
      <c r="F29" s="19">
        <v>31</v>
      </c>
      <c r="G29" s="19">
        <v>380</v>
      </c>
      <c r="H29" s="19">
        <v>8</v>
      </c>
      <c r="I29" s="19">
        <v>13853</v>
      </c>
      <c r="K29" s="19" t="s">
        <v>78</v>
      </c>
      <c r="L29" s="30" t="s">
        <v>82</v>
      </c>
      <c r="M29" s="19" t="s">
        <v>42</v>
      </c>
      <c r="N29" s="19">
        <v>6232</v>
      </c>
      <c r="O29" s="19">
        <v>20803</v>
      </c>
      <c r="P29" s="19">
        <v>16433</v>
      </c>
      <c r="Q29" s="19">
        <v>27</v>
      </c>
    </row>
    <row r="30" spans="1:17" ht="14.65" thickBot="1" x14ac:dyDescent="0.5">
      <c r="A30" s="68" t="s">
        <v>83</v>
      </c>
      <c r="B30" s="69"/>
      <c r="C30" s="70"/>
      <c r="D30" s="22">
        <v>16355</v>
      </c>
      <c r="E30" s="22">
        <v>31544</v>
      </c>
      <c r="F30" s="22">
        <v>61</v>
      </c>
      <c r="G30" s="22">
        <v>567</v>
      </c>
      <c r="H30" s="22">
        <v>21</v>
      </c>
      <c r="I30" s="22">
        <v>69671</v>
      </c>
      <c r="K30" s="68" t="s">
        <v>83</v>
      </c>
      <c r="L30" s="69"/>
      <c r="M30" s="70"/>
      <c r="N30" s="22">
        <v>11237</v>
      </c>
      <c r="O30" s="22">
        <v>37642</v>
      </c>
      <c r="P30" s="22">
        <v>69249</v>
      </c>
      <c r="Q30" s="22">
        <v>91</v>
      </c>
    </row>
    <row r="31" spans="1:17" ht="14.65" thickBot="1" x14ac:dyDescent="0.5">
      <c r="A31" s="82" t="s">
        <v>84</v>
      </c>
      <c r="B31" s="83"/>
      <c r="C31" s="84"/>
      <c r="D31" s="31">
        <v>28451</v>
      </c>
      <c r="E31" s="31">
        <v>50651</v>
      </c>
      <c r="F31" s="31">
        <v>91</v>
      </c>
      <c r="G31" s="31">
        <v>1004</v>
      </c>
      <c r="H31" s="31">
        <v>35</v>
      </c>
      <c r="I31" s="31">
        <v>73051</v>
      </c>
      <c r="K31" s="82" t="s">
        <v>84</v>
      </c>
      <c r="L31" s="83"/>
      <c r="M31" s="84"/>
      <c r="N31" s="31">
        <v>21625</v>
      </c>
      <c r="O31" s="31">
        <v>57225</v>
      </c>
      <c r="P31" s="31">
        <v>74342</v>
      </c>
      <c r="Q31" s="31">
        <v>91</v>
      </c>
    </row>
    <row r="33" spans="1:17" x14ac:dyDescent="0.45">
      <c r="A33" s="102" t="s">
        <v>154</v>
      </c>
      <c r="B33" s="103"/>
      <c r="C33" s="103"/>
      <c r="D33" s="103"/>
      <c r="E33" s="103"/>
      <c r="F33" s="103"/>
      <c r="G33" s="103"/>
      <c r="H33" s="103"/>
      <c r="I33" s="104"/>
      <c r="K33" s="102" t="s">
        <v>155</v>
      </c>
      <c r="L33" s="103"/>
      <c r="M33" s="103"/>
      <c r="N33" s="103"/>
      <c r="O33" s="103"/>
      <c r="P33" s="103"/>
      <c r="Q33" s="103"/>
    </row>
    <row r="34" spans="1:17" x14ac:dyDescent="0.45">
      <c r="A34" s="2" t="s">
        <v>55</v>
      </c>
      <c r="B34" s="18" t="s">
        <v>56</v>
      </c>
      <c r="C34" s="2" t="s">
        <v>57</v>
      </c>
      <c r="D34" s="58" t="s">
        <v>130</v>
      </c>
      <c r="E34" s="58" t="s">
        <v>131</v>
      </c>
      <c r="F34" s="58" t="s">
        <v>132</v>
      </c>
      <c r="G34" s="58" t="s">
        <v>133</v>
      </c>
      <c r="H34" s="58" t="s">
        <v>134</v>
      </c>
      <c r="I34" s="58" t="s">
        <v>135</v>
      </c>
      <c r="K34" s="2" t="s">
        <v>55</v>
      </c>
      <c r="L34" s="18" t="s">
        <v>56</v>
      </c>
      <c r="M34" s="2" t="s">
        <v>57</v>
      </c>
      <c r="N34" s="58" t="s">
        <v>140</v>
      </c>
      <c r="O34" s="58" t="s">
        <v>141</v>
      </c>
      <c r="P34" s="58" t="s">
        <v>135</v>
      </c>
      <c r="Q34" s="58" t="s">
        <v>142</v>
      </c>
    </row>
    <row r="35" spans="1:17" x14ac:dyDescent="0.45">
      <c r="A35" s="19" t="s">
        <v>71</v>
      </c>
      <c r="B35" s="21" t="s">
        <v>72</v>
      </c>
      <c r="C35" s="19" t="s">
        <v>73</v>
      </c>
      <c r="D35" s="19">
        <v>45</v>
      </c>
      <c r="E35" s="19">
        <v>64</v>
      </c>
      <c r="F35" s="19">
        <v>1</v>
      </c>
      <c r="G35" s="19">
        <v>0</v>
      </c>
      <c r="H35" s="19">
        <v>0</v>
      </c>
      <c r="I35" s="19">
        <v>22</v>
      </c>
      <c r="K35" s="19" t="s">
        <v>71</v>
      </c>
      <c r="L35" s="21" t="s">
        <v>72</v>
      </c>
      <c r="M35" s="19" t="s">
        <v>73</v>
      </c>
      <c r="N35" s="19">
        <v>41</v>
      </c>
      <c r="O35" s="19">
        <v>67</v>
      </c>
      <c r="P35" s="19">
        <v>24</v>
      </c>
      <c r="Q35" s="19">
        <v>0</v>
      </c>
    </row>
    <row r="36" spans="1:17" x14ac:dyDescent="0.45">
      <c r="A36" s="19" t="s">
        <v>71</v>
      </c>
      <c r="B36" s="21" t="s">
        <v>74</v>
      </c>
      <c r="C36" s="19" t="s">
        <v>12</v>
      </c>
      <c r="D36" s="19">
        <v>223</v>
      </c>
      <c r="E36" s="19">
        <v>207</v>
      </c>
      <c r="F36" s="19">
        <v>0</v>
      </c>
      <c r="G36" s="19">
        <v>17</v>
      </c>
      <c r="H36" s="19">
        <v>0</v>
      </c>
      <c r="I36" s="19">
        <v>96</v>
      </c>
      <c r="K36" s="19" t="s">
        <v>71</v>
      </c>
      <c r="L36" s="21" t="s">
        <v>74</v>
      </c>
      <c r="M36" s="19" t="s">
        <v>12</v>
      </c>
      <c r="N36" s="19">
        <v>176</v>
      </c>
      <c r="O36" s="19">
        <v>250</v>
      </c>
      <c r="P36" s="19">
        <v>117</v>
      </c>
      <c r="Q36" s="19">
        <v>0</v>
      </c>
    </row>
    <row r="37" spans="1:17" x14ac:dyDescent="0.45">
      <c r="A37" s="19" t="s">
        <v>71</v>
      </c>
      <c r="B37" s="21">
        <v>120</v>
      </c>
      <c r="C37" s="19" t="s">
        <v>19</v>
      </c>
      <c r="D37" s="19">
        <v>795</v>
      </c>
      <c r="E37" s="19">
        <v>2001</v>
      </c>
      <c r="F37" s="19">
        <v>7</v>
      </c>
      <c r="G37" s="19">
        <v>13</v>
      </c>
      <c r="H37" s="19">
        <v>2</v>
      </c>
      <c r="I37" s="19">
        <v>301</v>
      </c>
      <c r="K37" s="19" t="s">
        <v>71</v>
      </c>
      <c r="L37" s="21">
        <v>120</v>
      </c>
      <c r="M37" s="19" t="s">
        <v>19</v>
      </c>
      <c r="N37" s="19">
        <v>691</v>
      </c>
      <c r="O37" s="19">
        <v>1839</v>
      </c>
      <c r="P37" s="19">
        <v>589</v>
      </c>
      <c r="Q37" s="19">
        <v>0</v>
      </c>
    </row>
    <row r="38" spans="1:17" x14ac:dyDescent="0.45">
      <c r="A38" s="19" t="s">
        <v>71</v>
      </c>
      <c r="B38" s="21" t="s">
        <v>21</v>
      </c>
      <c r="C38" s="19" t="s">
        <v>20</v>
      </c>
      <c r="D38" s="19">
        <v>1796</v>
      </c>
      <c r="E38" s="19">
        <v>2647</v>
      </c>
      <c r="F38" s="19">
        <v>6</v>
      </c>
      <c r="G38" s="19">
        <v>106</v>
      </c>
      <c r="H38" s="19">
        <v>0</v>
      </c>
      <c r="I38" s="19">
        <v>415</v>
      </c>
      <c r="K38" s="19" t="s">
        <v>71</v>
      </c>
      <c r="L38" s="21" t="s">
        <v>21</v>
      </c>
      <c r="M38" s="19" t="s">
        <v>20</v>
      </c>
      <c r="N38" s="19">
        <v>1462</v>
      </c>
      <c r="O38" s="19">
        <v>2917</v>
      </c>
      <c r="P38" s="19">
        <v>591</v>
      </c>
      <c r="Q38" s="19">
        <v>0</v>
      </c>
    </row>
    <row r="39" spans="1:17" x14ac:dyDescent="0.45">
      <c r="A39" s="19" t="s">
        <v>71</v>
      </c>
      <c r="B39" s="21" t="s">
        <v>23</v>
      </c>
      <c r="C39" s="19" t="s">
        <v>22</v>
      </c>
      <c r="D39" s="19">
        <v>37</v>
      </c>
      <c r="E39" s="19">
        <v>54</v>
      </c>
      <c r="F39" s="19">
        <v>0</v>
      </c>
      <c r="G39" s="19">
        <v>2</v>
      </c>
      <c r="H39" s="19">
        <v>0</v>
      </c>
      <c r="I39" s="19">
        <v>10</v>
      </c>
      <c r="K39" s="19" t="s">
        <v>71</v>
      </c>
      <c r="L39" s="21" t="s">
        <v>23</v>
      </c>
      <c r="M39" s="19" t="s">
        <v>22</v>
      </c>
      <c r="N39" s="19">
        <v>24</v>
      </c>
      <c r="O39" s="19">
        <v>69</v>
      </c>
      <c r="P39" s="19">
        <v>10</v>
      </c>
      <c r="Q39" s="19">
        <v>0</v>
      </c>
    </row>
    <row r="40" spans="1:17" x14ac:dyDescent="0.45">
      <c r="A40" s="19" t="s">
        <v>71</v>
      </c>
      <c r="B40" s="21" t="s">
        <v>76</v>
      </c>
      <c r="C40" s="19" t="s">
        <v>25</v>
      </c>
      <c r="D40" s="19">
        <v>8</v>
      </c>
      <c r="E40" s="19">
        <v>15</v>
      </c>
      <c r="F40" s="19">
        <v>0</v>
      </c>
      <c r="G40" s="19">
        <v>1</v>
      </c>
      <c r="H40" s="19">
        <v>0</v>
      </c>
      <c r="I40" s="19">
        <v>3</v>
      </c>
      <c r="K40" s="19" t="s">
        <v>71</v>
      </c>
      <c r="L40" s="21" t="s">
        <v>76</v>
      </c>
      <c r="M40" s="19" t="s">
        <v>25</v>
      </c>
      <c r="N40" s="19">
        <v>7</v>
      </c>
      <c r="O40" s="19">
        <v>16</v>
      </c>
      <c r="P40" s="19">
        <v>4</v>
      </c>
      <c r="Q40" s="19">
        <v>0</v>
      </c>
    </row>
    <row r="41" spans="1:17" ht="14.65" thickBot="1" x14ac:dyDescent="0.5">
      <c r="A41" s="74" t="s">
        <v>77</v>
      </c>
      <c r="B41" s="75"/>
      <c r="C41" s="76"/>
      <c r="D41" s="22">
        <v>2904</v>
      </c>
      <c r="E41" s="22">
        <v>4988</v>
      </c>
      <c r="F41" s="22">
        <v>14</v>
      </c>
      <c r="G41" s="22">
        <v>139</v>
      </c>
      <c r="H41" s="22">
        <v>2</v>
      </c>
      <c r="I41" s="22">
        <v>847</v>
      </c>
      <c r="K41" s="74" t="s">
        <v>77</v>
      </c>
      <c r="L41" s="75"/>
      <c r="M41" s="76"/>
      <c r="N41" s="22">
        <v>2401</v>
      </c>
      <c r="O41" s="22">
        <v>5158</v>
      </c>
      <c r="P41" s="22">
        <v>1335</v>
      </c>
      <c r="Q41" s="22">
        <v>0</v>
      </c>
    </row>
    <row r="42" spans="1:17" x14ac:dyDescent="0.45">
      <c r="A42" s="28" t="s">
        <v>78</v>
      </c>
      <c r="B42" s="29" t="s">
        <v>32</v>
      </c>
      <c r="C42" s="28" t="s">
        <v>79</v>
      </c>
      <c r="D42" s="28">
        <v>582</v>
      </c>
      <c r="E42" s="28">
        <v>634</v>
      </c>
      <c r="F42" s="28">
        <v>2</v>
      </c>
      <c r="G42" s="28">
        <v>20</v>
      </c>
      <c r="H42" s="28">
        <v>0</v>
      </c>
      <c r="I42" s="28">
        <v>3669</v>
      </c>
      <c r="K42" s="28" t="s">
        <v>78</v>
      </c>
      <c r="L42" s="29" t="s">
        <v>32</v>
      </c>
      <c r="M42" s="28" t="s">
        <v>79</v>
      </c>
      <c r="N42" s="28">
        <v>434</v>
      </c>
      <c r="O42" s="28">
        <v>1056</v>
      </c>
      <c r="P42" s="28">
        <v>3409</v>
      </c>
      <c r="Q42" s="28">
        <v>8</v>
      </c>
    </row>
    <row r="43" spans="1:17" x14ac:dyDescent="0.45">
      <c r="A43" s="19" t="s">
        <v>78</v>
      </c>
      <c r="B43" s="21" t="s">
        <v>80</v>
      </c>
      <c r="C43" s="19" t="s">
        <v>81</v>
      </c>
      <c r="D43" s="19">
        <v>526</v>
      </c>
      <c r="E43" s="19">
        <v>1268</v>
      </c>
      <c r="F43" s="19">
        <v>1</v>
      </c>
      <c r="G43" s="19">
        <v>8</v>
      </c>
      <c r="H43" s="19">
        <v>0</v>
      </c>
      <c r="I43" s="19">
        <v>9515</v>
      </c>
      <c r="K43" s="19" t="s">
        <v>78</v>
      </c>
      <c r="L43" s="21" t="s">
        <v>80</v>
      </c>
      <c r="M43" s="19" t="s">
        <v>81</v>
      </c>
      <c r="N43" s="19">
        <v>411</v>
      </c>
      <c r="O43" s="19">
        <v>1934</v>
      </c>
      <c r="P43" s="19">
        <v>8969</v>
      </c>
      <c r="Q43" s="19">
        <v>4</v>
      </c>
    </row>
    <row r="44" spans="1:17" x14ac:dyDescent="0.45">
      <c r="A44" s="19" t="s">
        <v>78</v>
      </c>
      <c r="B44" s="21" t="s">
        <v>40</v>
      </c>
      <c r="C44" s="19" t="s">
        <v>39</v>
      </c>
      <c r="D44" s="19">
        <v>889</v>
      </c>
      <c r="E44" s="19">
        <v>1219</v>
      </c>
      <c r="F44" s="19">
        <v>1</v>
      </c>
      <c r="G44" s="19">
        <v>30</v>
      </c>
      <c r="H44" s="19">
        <v>0</v>
      </c>
      <c r="I44" s="19">
        <v>2515</v>
      </c>
      <c r="K44" s="19" t="s">
        <v>78</v>
      </c>
      <c r="L44" s="21" t="s">
        <v>40</v>
      </c>
      <c r="M44" s="19" t="s">
        <v>39</v>
      </c>
      <c r="N44" s="19">
        <v>611</v>
      </c>
      <c r="O44" s="19">
        <v>1392</v>
      </c>
      <c r="P44" s="19">
        <v>2647</v>
      </c>
      <c r="Q44" s="19">
        <v>4</v>
      </c>
    </row>
    <row r="45" spans="1:17" ht="28.5" x14ac:dyDescent="0.45">
      <c r="A45" s="19" t="s">
        <v>78</v>
      </c>
      <c r="B45" s="30" t="s">
        <v>82</v>
      </c>
      <c r="C45" s="19" t="s">
        <v>42</v>
      </c>
      <c r="D45" s="19">
        <v>2514</v>
      </c>
      <c r="E45" s="19">
        <v>5717</v>
      </c>
      <c r="F45" s="19">
        <v>1</v>
      </c>
      <c r="G45" s="19">
        <v>87</v>
      </c>
      <c r="H45" s="19">
        <v>2</v>
      </c>
      <c r="I45" s="19">
        <v>3945</v>
      </c>
      <c r="K45" s="19" t="s">
        <v>78</v>
      </c>
      <c r="L45" s="30" t="s">
        <v>82</v>
      </c>
      <c r="M45" s="19" t="s">
        <v>42</v>
      </c>
      <c r="N45" s="19">
        <v>1636</v>
      </c>
      <c r="O45" s="19">
        <v>5916</v>
      </c>
      <c r="P45" s="19">
        <v>4710</v>
      </c>
      <c r="Q45" s="19">
        <v>4</v>
      </c>
    </row>
    <row r="46" spans="1:17" ht="14.65" thickBot="1" x14ac:dyDescent="0.5">
      <c r="A46" s="68" t="s">
        <v>83</v>
      </c>
      <c r="B46" s="69"/>
      <c r="C46" s="70"/>
      <c r="D46" s="22">
        <v>4511</v>
      </c>
      <c r="E46" s="22">
        <v>8838</v>
      </c>
      <c r="F46" s="22">
        <v>5</v>
      </c>
      <c r="G46" s="22">
        <v>145</v>
      </c>
      <c r="H46" s="22">
        <v>2</v>
      </c>
      <c r="I46" s="22">
        <v>19644</v>
      </c>
      <c r="K46" s="68" t="s">
        <v>83</v>
      </c>
      <c r="L46" s="69"/>
      <c r="M46" s="70"/>
      <c r="N46" s="22">
        <v>3092</v>
      </c>
      <c r="O46" s="22">
        <v>10298</v>
      </c>
      <c r="P46" s="22">
        <v>19735</v>
      </c>
      <c r="Q46" s="22">
        <v>20</v>
      </c>
    </row>
    <row r="47" spans="1:17" ht="14.65" thickBot="1" x14ac:dyDescent="0.5">
      <c r="A47" s="82" t="s">
        <v>84</v>
      </c>
      <c r="B47" s="83"/>
      <c r="C47" s="84"/>
      <c r="D47" s="31">
        <v>7415</v>
      </c>
      <c r="E47" s="31">
        <v>13826</v>
      </c>
      <c r="F47" s="31">
        <v>19</v>
      </c>
      <c r="G47" s="31">
        <v>284</v>
      </c>
      <c r="H47" s="31">
        <v>4</v>
      </c>
      <c r="I47" s="31">
        <v>20491</v>
      </c>
      <c r="K47" s="82" t="s">
        <v>84</v>
      </c>
      <c r="L47" s="83"/>
      <c r="M47" s="84"/>
      <c r="N47" s="31">
        <v>5493</v>
      </c>
      <c r="O47" s="31">
        <v>15456</v>
      </c>
      <c r="P47" s="31">
        <v>21070</v>
      </c>
      <c r="Q47" s="31">
        <v>20</v>
      </c>
    </row>
    <row r="49" spans="1:1" x14ac:dyDescent="0.45">
      <c r="A49" t="s">
        <v>98</v>
      </c>
    </row>
    <row r="50" spans="1:1" x14ac:dyDescent="0.45">
      <c r="A50" s="32" t="s">
        <v>99</v>
      </c>
    </row>
    <row r="51" spans="1:1" x14ac:dyDescent="0.45">
      <c r="A51" t="s">
        <v>100</v>
      </c>
    </row>
    <row r="52" spans="1:1" x14ac:dyDescent="0.45">
      <c r="A52" t="s">
        <v>148</v>
      </c>
    </row>
    <row r="53" spans="1:1" x14ac:dyDescent="0.45">
      <c r="A53" t="s">
        <v>147</v>
      </c>
    </row>
  </sheetData>
  <sheetProtection algorithmName="SHA-512" hashValue="XdxkQZmBQqudfOOfFosBUQAvpWVLUds0/i3J8wv7rW9e7gU9+EQ+GMPKN2zUV8vYgCCst0zjOOvQ0deMbc5hFA==" saltValue="VZfMtncVHpo3N5ocpnnPVA==" spinCount="100000" sheet="1" objects="1" scenarios="1" formatCells="0" formatColumns="0" formatRows="0"/>
  <mergeCells count="24">
    <mergeCell ref="K41:M41"/>
    <mergeCell ref="K46:M46"/>
    <mergeCell ref="K47:M47"/>
    <mergeCell ref="K17:Q17"/>
    <mergeCell ref="K25:M25"/>
    <mergeCell ref="K30:M30"/>
    <mergeCell ref="K31:M31"/>
    <mergeCell ref="K33:Q33"/>
    <mergeCell ref="K9:M9"/>
    <mergeCell ref="K14:M14"/>
    <mergeCell ref="K15:M15"/>
    <mergeCell ref="K1:Q1"/>
    <mergeCell ref="A47:C47"/>
    <mergeCell ref="A25:C25"/>
    <mergeCell ref="A30:C30"/>
    <mergeCell ref="A31:C31"/>
    <mergeCell ref="A33:I33"/>
    <mergeCell ref="A41:C41"/>
    <mergeCell ref="A46:C46"/>
    <mergeCell ref="A9:C9"/>
    <mergeCell ref="A14:C14"/>
    <mergeCell ref="A15:C15"/>
    <mergeCell ref="A1:I1"/>
    <mergeCell ref="A17:I17"/>
  </mergeCells>
  <hyperlinks>
    <hyperlink ref="A50" r:id="rId1" xr:uid="{026D14B6-3507-4F8E-86DF-3C89A5EFFA5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EBD7-0864-4476-A0EA-CE75C87051AB}">
  <dimension ref="A1:Q53"/>
  <sheetViews>
    <sheetView tabSelected="1" topLeftCell="B1" workbookViewId="0">
      <selection sqref="A1:I1"/>
    </sheetView>
  </sheetViews>
  <sheetFormatPr defaultRowHeight="14.25" x14ac:dyDescent="0.45"/>
  <cols>
    <col min="1" max="1" width="11.1328125" bestFit="1" customWidth="1"/>
    <col min="2" max="2" width="11.3984375" customWidth="1"/>
    <col min="3" max="3" width="16.86328125" bestFit="1" customWidth="1"/>
    <col min="4" max="4" width="12.06640625" customWidth="1"/>
    <col min="5" max="5" width="22.19921875" bestFit="1" customWidth="1"/>
    <col min="6" max="6" width="28.73046875" bestFit="1" customWidth="1"/>
    <col min="7" max="7" width="5.3984375" bestFit="1" customWidth="1"/>
    <col min="8" max="8" width="35.3984375" bestFit="1" customWidth="1"/>
    <col min="9" max="9" width="8.86328125" bestFit="1" customWidth="1"/>
    <col min="10" max="10" width="4.53125" customWidth="1"/>
    <col min="11" max="11" width="11.1328125" bestFit="1" customWidth="1"/>
    <col min="12" max="12" width="13" customWidth="1"/>
    <col min="13" max="13" width="16.86328125" bestFit="1" customWidth="1"/>
    <col min="14" max="14" width="15.53125" customWidth="1"/>
    <col min="15" max="15" width="19.1328125" bestFit="1" customWidth="1"/>
    <col min="16" max="16" width="8.86328125" bestFit="1" customWidth="1"/>
    <col min="17" max="17" width="12.19921875" bestFit="1" customWidth="1"/>
  </cols>
  <sheetData>
    <row r="1" spans="1:17" x14ac:dyDescent="0.45">
      <c r="A1" s="102" t="s">
        <v>138</v>
      </c>
      <c r="B1" s="103"/>
      <c r="C1" s="103"/>
      <c r="D1" s="103"/>
      <c r="E1" s="103"/>
      <c r="F1" s="103"/>
      <c r="G1" s="103"/>
      <c r="H1" s="103"/>
      <c r="I1" s="104"/>
      <c r="K1" s="102" t="s">
        <v>145</v>
      </c>
      <c r="L1" s="103"/>
      <c r="M1" s="103"/>
      <c r="N1" s="103"/>
      <c r="O1" s="103"/>
      <c r="P1" s="103"/>
      <c r="Q1" s="103"/>
    </row>
    <row r="2" spans="1:17" x14ac:dyDescent="0.45">
      <c r="A2" s="2" t="s">
        <v>55</v>
      </c>
      <c r="B2" s="18" t="s">
        <v>56</v>
      </c>
      <c r="C2" s="2" t="s">
        <v>57</v>
      </c>
      <c r="D2" s="58" t="s">
        <v>130</v>
      </c>
      <c r="E2" s="58" t="s">
        <v>131</v>
      </c>
      <c r="F2" s="58" t="s">
        <v>132</v>
      </c>
      <c r="G2" s="58" t="s">
        <v>133</v>
      </c>
      <c r="H2" s="58" t="s">
        <v>134</v>
      </c>
      <c r="I2" s="58" t="s">
        <v>135</v>
      </c>
      <c r="K2" s="2" t="s">
        <v>55</v>
      </c>
      <c r="L2" s="18" t="s">
        <v>56</v>
      </c>
      <c r="M2" s="2" t="s">
        <v>57</v>
      </c>
      <c r="N2" s="58" t="s">
        <v>140</v>
      </c>
      <c r="O2" s="58" t="s">
        <v>141</v>
      </c>
      <c r="P2" s="58" t="s">
        <v>135</v>
      </c>
      <c r="Q2" s="58" t="s">
        <v>142</v>
      </c>
    </row>
    <row r="3" spans="1:17" x14ac:dyDescent="0.45">
      <c r="A3" s="19" t="s">
        <v>71</v>
      </c>
      <c r="B3" s="21" t="s">
        <v>72</v>
      </c>
      <c r="C3" s="19" t="s">
        <v>73</v>
      </c>
      <c r="D3" s="19">
        <v>164</v>
      </c>
      <c r="E3" s="19">
        <v>195</v>
      </c>
      <c r="F3" s="19">
        <v>2</v>
      </c>
      <c r="G3" s="19">
        <v>8</v>
      </c>
      <c r="H3" s="19">
        <v>0</v>
      </c>
      <c r="I3" s="19">
        <v>4</v>
      </c>
      <c r="K3" s="19" t="s">
        <v>71</v>
      </c>
      <c r="L3" s="21" t="s">
        <v>72</v>
      </c>
      <c r="M3" s="19" t="s">
        <v>73</v>
      </c>
      <c r="N3" s="19">
        <v>134</v>
      </c>
      <c r="O3" s="19">
        <v>230</v>
      </c>
      <c r="P3" s="19">
        <v>9</v>
      </c>
      <c r="Q3" s="19">
        <v>0</v>
      </c>
    </row>
    <row r="4" spans="1:17" x14ac:dyDescent="0.45">
      <c r="A4" s="19" t="s">
        <v>71</v>
      </c>
      <c r="B4" s="21" t="s">
        <v>74</v>
      </c>
      <c r="C4" s="19" t="s">
        <v>12</v>
      </c>
      <c r="D4" s="19">
        <v>917</v>
      </c>
      <c r="E4" s="19">
        <v>599</v>
      </c>
      <c r="F4" s="19">
        <v>2</v>
      </c>
      <c r="G4" s="19">
        <v>30</v>
      </c>
      <c r="H4" s="19">
        <v>6</v>
      </c>
      <c r="I4" s="19">
        <v>34</v>
      </c>
      <c r="K4" s="19" t="s">
        <v>71</v>
      </c>
      <c r="L4" s="21" t="s">
        <v>74</v>
      </c>
      <c r="M4" s="19" t="s">
        <v>12</v>
      </c>
      <c r="N4" s="19">
        <v>639</v>
      </c>
      <c r="O4" s="19">
        <v>898</v>
      </c>
      <c r="P4" s="19">
        <v>51</v>
      </c>
      <c r="Q4" s="19">
        <v>0</v>
      </c>
    </row>
    <row r="5" spans="1:17" x14ac:dyDescent="0.45">
      <c r="A5" s="19" t="s">
        <v>71</v>
      </c>
      <c r="B5" s="21">
        <v>120</v>
      </c>
      <c r="C5" s="19" t="s">
        <v>19</v>
      </c>
      <c r="D5" s="19">
        <v>5330</v>
      </c>
      <c r="E5" s="19">
        <v>2297</v>
      </c>
      <c r="F5" s="19">
        <v>62</v>
      </c>
      <c r="G5" s="19">
        <v>780</v>
      </c>
      <c r="H5" s="19">
        <v>80</v>
      </c>
      <c r="I5" s="19">
        <v>64</v>
      </c>
      <c r="K5" s="19" t="s">
        <v>71</v>
      </c>
      <c r="L5" s="21">
        <v>120</v>
      </c>
      <c r="M5" s="19" t="s">
        <v>19</v>
      </c>
      <c r="N5" s="19">
        <v>4326</v>
      </c>
      <c r="O5" s="19">
        <v>4120</v>
      </c>
      <c r="P5" s="19">
        <v>167</v>
      </c>
      <c r="Q5" s="19">
        <v>0</v>
      </c>
    </row>
    <row r="6" spans="1:17" x14ac:dyDescent="0.45">
      <c r="A6" s="19" t="s">
        <v>71</v>
      </c>
      <c r="B6" s="21" t="s">
        <v>21</v>
      </c>
      <c r="C6" s="19" t="s">
        <v>20</v>
      </c>
      <c r="D6" s="19">
        <v>7887</v>
      </c>
      <c r="E6" s="19">
        <v>8315</v>
      </c>
      <c r="F6" s="19">
        <v>23</v>
      </c>
      <c r="G6" s="19">
        <v>436</v>
      </c>
      <c r="H6" s="19">
        <v>98</v>
      </c>
      <c r="I6" s="19">
        <v>154</v>
      </c>
      <c r="K6" s="19" t="s">
        <v>71</v>
      </c>
      <c r="L6" s="21" t="s">
        <v>21</v>
      </c>
      <c r="M6" s="19" t="s">
        <v>20</v>
      </c>
      <c r="N6" s="19">
        <v>6251</v>
      </c>
      <c r="O6" s="19">
        <v>10346</v>
      </c>
      <c r="P6" s="19">
        <v>316</v>
      </c>
      <c r="Q6" s="19">
        <v>0</v>
      </c>
    </row>
    <row r="7" spans="1:17" x14ac:dyDescent="0.45">
      <c r="A7" s="19" t="s">
        <v>71</v>
      </c>
      <c r="B7" s="21" t="s">
        <v>23</v>
      </c>
      <c r="C7" s="19" t="s">
        <v>22</v>
      </c>
      <c r="D7" s="19">
        <v>249</v>
      </c>
      <c r="E7" s="19">
        <v>122</v>
      </c>
      <c r="F7" s="19">
        <v>1</v>
      </c>
      <c r="G7" s="19">
        <v>15</v>
      </c>
      <c r="H7" s="19">
        <v>0</v>
      </c>
      <c r="I7" s="19">
        <v>2</v>
      </c>
      <c r="K7" s="19" t="s">
        <v>71</v>
      </c>
      <c r="L7" s="21" t="s">
        <v>23</v>
      </c>
      <c r="M7" s="19" t="s">
        <v>22</v>
      </c>
      <c r="N7" s="19">
        <v>186</v>
      </c>
      <c r="O7" s="19">
        <v>196</v>
      </c>
      <c r="P7" s="19">
        <v>7</v>
      </c>
      <c r="Q7" s="19">
        <v>0</v>
      </c>
    </row>
    <row r="8" spans="1:17" x14ac:dyDescent="0.45">
      <c r="A8" s="19" t="s">
        <v>71</v>
      </c>
      <c r="B8" s="21" t="s">
        <v>76</v>
      </c>
      <c r="C8" s="19" t="s">
        <v>25</v>
      </c>
      <c r="D8" s="19">
        <v>71</v>
      </c>
      <c r="E8" s="19">
        <v>20</v>
      </c>
      <c r="F8" s="19">
        <v>0</v>
      </c>
      <c r="G8" s="19">
        <v>2</v>
      </c>
      <c r="H8" s="19">
        <v>0</v>
      </c>
      <c r="I8" s="19">
        <v>2</v>
      </c>
      <c r="K8" s="19" t="s">
        <v>71</v>
      </c>
      <c r="L8" s="21" t="s">
        <v>76</v>
      </c>
      <c r="M8" s="19" t="s">
        <v>25</v>
      </c>
      <c r="N8" s="19">
        <v>49</v>
      </c>
      <c r="O8" s="19">
        <v>41</v>
      </c>
      <c r="P8" s="19">
        <v>5</v>
      </c>
      <c r="Q8" s="19">
        <v>0</v>
      </c>
    </row>
    <row r="9" spans="1:17" ht="14.65" thickBot="1" x14ac:dyDescent="0.5">
      <c r="A9" s="74" t="s">
        <v>77</v>
      </c>
      <c r="B9" s="75"/>
      <c r="C9" s="76"/>
      <c r="D9" s="22">
        <v>14618</v>
      </c>
      <c r="E9" s="22">
        <v>11548</v>
      </c>
      <c r="F9" s="22">
        <v>90</v>
      </c>
      <c r="G9" s="22">
        <v>1271</v>
      </c>
      <c r="H9" s="22">
        <v>184</v>
      </c>
      <c r="I9" s="22">
        <v>260</v>
      </c>
      <c r="K9" s="74" t="s">
        <v>77</v>
      </c>
      <c r="L9" s="75"/>
      <c r="M9" s="76"/>
      <c r="N9" s="22">
        <v>11585</v>
      </c>
      <c r="O9" s="22">
        <v>15831</v>
      </c>
      <c r="P9" s="22">
        <v>555</v>
      </c>
      <c r="Q9" s="22">
        <v>0</v>
      </c>
    </row>
    <row r="10" spans="1:17" x14ac:dyDescent="0.45">
      <c r="A10" s="28" t="s">
        <v>78</v>
      </c>
      <c r="B10" s="29" t="s">
        <v>32</v>
      </c>
      <c r="C10" s="28" t="s">
        <v>79</v>
      </c>
      <c r="D10" s="28">
        <v>12097</v>
      </c>
      <c r="E10" s="28">
        <v>5591</v>
      </c>
      <c r="F10" s="28">
        <v>148</v>
      </c>
      <c r="G10" s="28">
        <v>706</v>
      </c>
      <c r="H10" s="28">
        <v>87</v>
      </c>
      <c r="I10" s="28">
        <v>1909</v>
      </c>
      <c r="K10" s="28" t="s">
        <v>78</v>
      </c>
      <c r="L10" s="29" t="s">
        <v>32</v>
      </c>
      <c r="M10" s="28" t="s">
        <v>79</v>
      </c>
      <c r="N10" s="28">
        <v>8053</v>
      </c>
      <c r="O10" s="28">
        <v>10869</v>
      </c>
      <c r="P10" s="28">
        <v>1616</v>
      </c>
      <c r="Q10" s="28">
        <v>0</v>
      </c>
    </row>
    <row r="11" spans="1:17" x14ac:dyDescent="0.45">
      <c r="A11" s="19" t="s">
        <v>78</v>
      </c>
      <c r="B11" s="21" t="s">
        <v>80</v>
      </c>
      <c r="C11" s="19" t="s">
        <v>81</v>
      </c>
      <c r="D11" s="19">
        <v>24198</v>
      </c>
      <c r="E11" s="19">
        <v>10894</v>
      </c>
      <c r="F11" s="19">
        <v>159</v>
      </c>
      <c r="G11" s="19">
        <v>2571</v>
      </c>
      <c r="H11" s="19">
        <v>182</v>
      </c>
      <c r="I11" s="19">
        <v>4496</v>
      </c>
      <c r="K11" s="19" t="s">
        <v>78</v>
      </c>
      <c r="L11" s="21" t="s">
        <v>80</v>
      </c>
      <c r="M11" s="19" t="s">
        <v>81</v>
      </c>
      <c r="N11" s="19">
        <v>13571</v>
      </c>
      <c r="O11" s="19">
        <v>25191</v>
      </c>
      <c r="P11" s="19">
        <v>3738</v>
      </c>
      <c r="Q11" s="19">
        <v>0</v>
      </c>
    </row>
    <row r="12" spans="1:17" x14ac:dyDescent="0.45">
      <c r="A12" s="19" t="s">
        <v>78</v>
      </c>
      <c r="B12" s="21" t="s">
        <v>40</v>
      </c>
      <c r="C12" s="19" t="s">
        <v>39</v>
      </c>
      <c r="D12" s="19">
        <v>7685</v>
      </c>
      <c r="E12" s="19">
        <v>4590</v>
      </c>
      <c r="F12" s="19">
        <v>40</v>
      </c>
      <c r="G12" s="19">
        <v>1595</v>
      </c>
      <c r="H12" s="19">
        <v>125</v>
      </c>
      <c r="I12" s="19">
        <v>307</v>
      </c>
      <c r="K12" s="19" t="s">
        <v>78</v>
      </c>
      <c r="L12" s="21" t="s">
        <v>40</v>
      </c>
      <c r="M12" s="19" t="s">
        <v>39</v>
      </c>
      <c r="N12" s="19">
        <v>4679</v>
      </c>
      <c r="O12" s="19">
        <v>9195</v>
      </c>
      <c r="P12" s="19">
        <v>468</v>
      </c>
      <c r="Q12" s="19">
        <v>0</v>
      </c>
    </row>
    <row r="13" spans="1:17" ht="42.75" x14ac:dyDescent="0.45">
      <c r="A13" s="19" t="s">
        <v>78</v>
      </c>
      <c r="B13" s="30" t="s">
        <v>82</v>
      </c>
      <c r="C13" s="19" t="s">
        <v>42</v>
      </c>
      <c r="D13" s="19">
        <v>16248</v>
      </c>
      <c r="E13" s="19">
        <v>9745</v>
      </c>
      <c r="F13" s="19">
        <v>181</v>
      </c>
      <c r="G13" s="19">
        <v>2465</v>
      </c>
      <c r="H13" s="19">
        <v>252</v>
      </c>
      <c r="I13" s="19">
        <v>1646</v>
      </c>
      <c r="K13" s="19" t="s">
        <v>78</v>
      </c>
      <c r="L13" s="30" t="s">
        <v>82</v>
      </c>
      <c r="M13" s="19" t="s">
        <v>42</v>
      </c>
      <c r="N13" s="19">
        <v>9228</v>
      </c>
      <c r="O13" s="19">
        <v>19576</v>
      </c>
      <c r="P13" s="19">
        <v>1733</v>
      </c>
      <c r="Q13" s="19">
        <v>0</v>
      </c>
    </row>
    <row r="14" spans="1:17" ht="14.65" thickBot="1" x14ac:dyDescent="0.5">
      <c r="A14" s="68" t="s">
        <v>83</v>
      </c>
      <c r="B14" s="69"/>
      <c r="C14" s="70"/>
      <c r="D14" s="22">
        <v>60228</v>
      </c>
      <c r="E14" s="22">
        <v>30820</v>
      </c>
      <c r="F14" s="22">
        <v>528</v>
      </c>
      <c r="G14" s="22">
        <v>7337</v>
      </c>
      <c r="H14" s="22">
        <v>646</v>
      </c>
      <c r="I14" s="22">
        <v>8358</v>
      </c>
      <c r="K14" s="68" t="s">
        <v>83</v>
      </c>
      <c r="L14" s="69"/>
      <c r="M14" s="70"/>
      <c r="N14" s="22">
        <v>35531</v>
      </c>
      <c r="O14" s="22">
        <v>64831</v>
      </c>
      <c r="P14" s="22">
        <v>7555</v>
      </c>
      <c r="Q14" s="22">
        <v>0</v>
      </c>
    </row>
    <row r="15" spans="1:17" ht="14.65" thickBot="1" x14ac:dyDescent="0.5">
      <c r="A15" s="82" t="s">
        <v>84</v>
      </c>
      <c r="B15" s="83"/>
      <c r="C15" s="84"/>
      <c r="D15" s="31">
        <v>74846</v>
      </c>
      <c r="E15" s="31">
        <v>42368</v>
      </c>
      <c r="F15" s="31">
        <v>618</v>
      </c>
      <c r="G15" s="31">
        <v>8608</v>
      </c>
      <c r="H15" s="31">
        <v>830</v>
      </c>
      <c r="I15" s="31">
        <v>8618</v>
      </c>
      <c r="K15" s="82" t="s">
        <v>84</v>
      </c>
      <c r="L15" s="83"/>
      <c r="M15" s="84"/>
      <c r="N15" s="31">
        <v>47116</v>
      </c>
      <c r="O15" s="31">
        <v>80662</v>
      </c>
      <c r="P15" s="31">
        <v>8110</v>
      </c>
      <c r="Q15" s="31">
        <v>0</v>
      </c>
    </row>
    <row r="17" spans="1:17" x14ac:dyDescent="0.45">
      <c r="A17" s="102" t="s">
        <v>139</v>
      </c>
      <c r="B17" s="103"/>
      <c r="C17" s="103"/>
      <c r="D17" s="103"/>
      <c r="E17" s="103"/>
      <c r="F17" s="103"/>
      <c r="G17" s="103"/>
      <c r="H17" s="103"/>
      <c r="I17" s="104"/>
      <c r="K17" s="102" t="s">
        <v>146</v>
      </c>
      <c r="L17" s="103"/>
      <c r="M17" s="103"/>
      <c r="N17" s="103"/>
      <c r="O17" s="103"/>
      <c r="P17" s="103"/>
      <c r="Q17" s="103"/>
    </row>
    <row r="18" spans="1:17" x14ac:dyDescent="0.45">
      <c r="A18" s="2" t="s">
        <v>55</v>
      </c>
      <c r="B18" s="18" t="s">
        <v>56</v>
      </c>
      <c r="C18" s="2" t="s">
        <v>57</v>
      </c>
      <c r="D18" s="58" t="s">
        <v>130</v>
      </c>
      <c r="E18" s="58" t="s">
        <v>131</v>
      </c>
      <c r="F18" s="58" t="s">
        <v>132</v>
      </c>
      <c r="G18" s="58" t="s">
        <v>133</v>
      </c>
      <c r="H18" s="58" t="s">
        <v>134</v>
      </c>
      <c r="I18" s="58" t="s">
        <v>135</v>
      </c>
      <c r="K18" s="2" t="s">
        <v>55</v>
      </c>
      <c r="L18" s="18" t="s">
        <v>56</v>
      </c>
      <c r="M18" s="2" t="s">
        <v>57</v>
      </c>
      <c r="N18" s="58" t="s">
        <v>140</v>
      </c>
      <c r="O18" s="58" t="s">
        <v>141</v>
      </c>
      <c r="P18" s="58" t="s">
        <v>135</v>
      </c>
      <c r="Q18" s="58" t="s">
        <v>142</v>
      </c>
    </row>
    <row r="19" spans="1:17" x14ac:dyDescent="0.45">
      <c r="A19" s="19" t="s">
        <v>71</v>
      </c>
      <c r="B19" s="21" t="s">
        <v>72</v>
      </c>
      <c r="C19" s="19" t="s">
        <v>73</v>
      </c>
      <c r="D19" s="19">
        <v>145</v>
      </c>
      <c r="E19" s="19">
        <v>179</v>
      </c>
      <c r="F19" s="19">
        <v>0</v>
      </c>
      <c r="G19" s="19">
        <v>7</v>
      </c>
      <c r="H19" s="19">
        <v>1</v>
      </c>
      <c r="I19" s="19">
        <v>0</v>
      </c>
      <c r="K19" s="19" t="s">
        <v>71</v>
      </c>
      <c r="L19" s="21" t="s">
        <v>72</v>
      </c>
      <c r="M19" s="19" t="s">
        <v>73</v>
      </c>
      <c r="N19" s="19">
        <v>110</v>
      </c>
      <c r="O19" s="19">
        <v>214</v>
      </c>
      <c r="P19" s="19">
        <v>8</v>
      </c>
      <c r="Q19" s="19">
        <v>0</v>
      </c>
    </row>
    <row r="20" spans="1:17" x14ac:dyDescent="0.45">
      <c r="A20" s="19" t="s">
        <v>71</v>
      </c>
      <c r="B20" s="21" t="s">
        <v>74</v>
      </c>
      <c r="C20" s="19" t="s">
        <v>12</v>
      </c>
      <c r="D20" s="19">
        <v>999</v>
      </c>
      <c r="E20" s="19">
        <v>674</v>
      </c>
      <c r="F20" s="19">
        <v>2</v>
      </c>
      <c r="G20" s="19">
        <v>31</v>
      </c>
      <c r="H20" s="19">
        <v>0</v>
      </c>
      <c r="I20" s="19">
        <v>44</v>
      </c>
      <c r="K20" s="19" t="s">
        <v>71</v>
      </c>
      <c r="L20" s="21" t="s">
        <v>74</v>
      </c>
      <c r="M20" s="19" t="s">
        <v>12</v>
      </c>
      <c r="N20" s="19">
        <v>731</v>
      </c>
      <c r="O20" s="19">
        <v>960</v>
      </c>
      <c r="P20" s="19">
        <v>59</v>
      </c>
      <c r="Q20" s="19">
        <v>0</v>
      </c>
    </row>
    <row r="21" spans="1:17" x14ac:dyDescent="0.45">
      <c r="A21" s="19" t="s">
        <v>71</v>
      </c>
      <c r="B21" s="21">
        <v>120</v>
      </c>
      <c r="C21" s="19" t="s">
        <v>19</v>
      </c>
      <c r="D21" s="19">
        <v>4535</v>
      </c>
      <c r="E21" s="19">
        <v>2182</v>
      </c>
      <c r="F21" s="19">
        <v>77</v>
      </c>
      <c r="G21" s="19">
        <v>823</v>
      </c>
      <c r="H21" s="19">
        <v>13</v>
      </c>
      <c r="I21" s="19">
        <v>59</v>
      </c>
      <c r="K21" s="19" t="s">
        <v>71</v>
      </c>
      <c r="L21" s="21">
        <v>120</v>
      </c>
      <c r="M21" s="19" t="s">
        <v>19</v>
      </c>
      <c r="N21" s="19">
        <v>3687</v>
      </c>
      <c r="O21" s="19">
        <v>3852</v>
      </c>
      <c r="P21" s="19">
        <v>150</v>
      </c>
      <c r="Q21" s="19">
        <v>0</v>
      </c>
    </row>
    <row r="22" spans="1:17" x14ac:dyDescent="0.45">
      <c r="A22" s="19" t="s">
        <v>71</v>
      </c>
      <c r="B22" s="21" t="s">
        <v>21</v>
      </c>
      <c r="C22" s="19" t="s">
        <v>20</v>
      </c>
      <c r="D22" s="19">
        <v>8842</v>
      </c>
      <c r="E22" s="19">
        <v>8752</v>
      </c>
      <c r="F22" s="19">
        <v>27</v>
      </c>
      <c r="G22" s="19">
        <v>617</v>
      </c>
      <c r="H22" s="19">
        <v>16</v>
      </c>
      <c r="I22" s="19">
        <v>165</v>
      </c>
      <c r="K22" s="19" t="s">
        <v>71</v>
      </c>
      <c r="L22" s="21" t="s">
        <v>21</v>
      </c>
      <c r="M22" s="19" t="s">
        <v>20</v>
      </c>
      <c r="N22" s="19">
        <v>7062</v>
      </c>
      <c r="O22" s="19">
        <v>11021</v>
      </c>
      <c r="P22" s="19">
        <v>336</v>
      </c>
      <c r="Q22" s="19">
        <v>0</v>
      </c>
    </row>
    <row r="23" spans="1:17" x14ac:dyDescent="0.45">
      <c r="A23" s="19" t="s">
        <v>71</v>
      </c>
      <c r="B23" s="21" t="s">
        <v>23</v>
      </c>
      <c r="C23" s="19" t="s">
        <v>22</v>
      </c>
      <c r="D23" s="19">
        <v>236</v>
      </c>
      <c r="E23" s="19">
        <v>152</v>
      </c>
      <c r="F23" s="19">
        <v>0</v>
      </c>
      <c r="G23" s="19">
        <v>12</v>
      </c>
      <c r="H23" s="19">
        <v>0</v>
      </c>
      <c r="I23" s="19">
        <v>7</v>
      </c>
      <c r="K23" s="19" t="s">
        <v>71</v>
      </c>
      <c r="L23" s="21" t="s">
        <v>23</v>
      </c>
      <c r="M23" s="19" t="s">
        <v>22</v>
      </c>
      <c r="N23" s="19">
        <v>180</v>
      </c>
      <c r="O23" s="19">
        <v>218</v>
      </c>
      <c r="P23" s="19">
        <v>9</v>
      </c>
      <c r="Q23" s="19">
        <v>0</v>
      </c>
    </row>
    <row r="24" spans="1:17" x14ac:dyDescent="0.45">
      <c r="A24" s="19" t="s">
        <v>71</v>
      </c>
      <c r="B24" s="21" t="s">
        <v>76</v>
      </c>
      <c r="C24" s="19" t="s">
        <v>25</v>
      </c>
      <c r="D24" s="19">
        <v>67</v>
      </c>
      <c r="E24" s="19">
        <v>43</v>
      </c>
      <c r="F24" s="19">
        <v>1</v>
      </c>
      <c r="G24" s="19">
        <v>1</v>
      </c>
      <c r="H24" s="19">
        <v>0</v>
      </c>
      <c r="I24" s="19">
        <v>2</v>
      </c>
      <c r="K24" s="19" t="s">
        <v>71</v>
      </c>
      <c r="L24" s="21" t="s">
        <v>76</v>
      </c>
      <c r="M24" s="19" t="s">
        <v>25</v>
      </c>
      <c r="N24" s="19">
        <v>45</v>
      </c>
      <c r="O24" s="19">
        <v>68</v>
      </c>
      <c r="P24" s="19">
        <v>1</v>
      </c>
      <c r="Q24" s="19">
        <v>0</v>
      </c>
    </row>
    <row r="25" spans="1:17" ht="14.65" thickBot="1" x14ac:dyDescent="0.5">
      <c r="A25" s="74" t="s">
        <v>77</v>
      </c>
      <c r="B25" s="75"/>
      <c r="C25" s="76"/>
      <c r="D25" s="22">
        <v>14824</v>
      </c>
      <c r="E25" s="22">
        <v>11982</v>
      </c>
      <c r="F25" s="22">
        <v>107</v>
      </c>
      <c r="G25" s="22">
        <v>1491</v>
      </c>
      <c r="H25" s="22">
        <v>30</v>
      </c>
      <c r="I25" s="22">
        <v>277</v>
      </c>
      <c r="K25" s="74" t="s">
        <v>77</v>
      </c>
      <c r="L25" s="75"/>
      <c r="M25" s="76"/>
      <c r="N25" s="22">
        <v>11815</v>
      </c>
      <c r="O25" s="22">
        <v>16333</v>
      </c>
      <c r="P25" s="22">
        <v>563</v>
      </c>
      <c r="Q25" s="22">
        <v>0</v>
      </c>
    </row>
    <row r="26" spans="1:17" x14ac:dyDescent="0.45">
      <c r="A26" s="28" t="s">
        <v>78</v>
      </c>
      <c r="B26" s="29" t="s">
        <v>32</v>
      </c>
      <c r="C26" s="28" t="s">
        <v>79</v>
      </c>
      <c r="D26" s="28">
        <v>10448</v>
      </c>
      <c r="E26" s="28">
        <v>4375</v>
      </c>
      <c r="F26" s="28">
        <v>25</v>
      </c>
      <c r="G26" s="28">
        <v>623</v>
      </c>
      <c r="H26" s="28">
        <v>13</v>
      </c>
      <c r="I26" s="28">
        <v>1119</v>
      </c>
      <c r="K26" s="28" t="s">
        <v>78</v>
      </c>
      <c r="L26" s="29" t="s">
        <v>32</v>
      </c>
      <c r="M26" s="28" t="s">
        <v>79</v>
      </c>
      <c r="N26" s="28">
        <v>6982</v>
      </c>
      <c r="O26" s="28">
        <v>8873</v>
      </c>
      <c r="P26" s="28">
        <v>748</v>
      </c>
      <c r="Q26" s="28">
        <v>0</v>
      </c>
    </row>
    <row r="27" spans="1:17" x14ac:dyDescent="0.45">
      <c r="A27" s="19" t="s">
        <v>78</v>
      </c>
      <c r="B27" s="21" t="s">
        <v>80</v>
      </c>
      <c r="C27" s="19" t="s">
        <v>81</v>
      </c>
      <c r="D27" s="19">
        <v>22929</v>
      </c>
      <c r="E27" s="19">
        <v>10254</v>
      </c>
      <c r="F27" s="19">
        <v>114</v>
      </c>
      <c r="G27" s="19">
        <v>2659</v>
      </c>
      <c r="H27" s="19">
        <v>60</v>
      </c>
      <c r="I27" s="19">
        <v>3131</v>
      </c>
      <c r="K27" s="19" t="s">
        <v>78</v>
      </c>
      <c r="L27" s="21" t="s">
        <v>80</v>
      </c>
      <c r="M27" s="19" t="s">
        <v>81</v>
      </c>
      <c r="N27" s="19">
        <v>13516</v>
      </c>
      <c r="O27" s="19">
        <v>23354</v>
      </c>
      <c r="P27" s="19">
        <v>2277</v>
      </c>
      <c r="Q27" s="19">
        <v>0</v>
      </c>
    </row>
    <row r="28" spans="1:17" x14ac:dyDescent="0.45">
      <c r="A28" s="19" t="s">
        <v>78</v>
      </c>
      <c r="B28" s="21" t="s">
        <v>40</v>
      </c>
      <c r="C28" s="19" t="s">
        <v>39</v>
      </c>
      <c r="D28" s="19">
        <v>7748</v>
      </c>
      <c r="E28" s="19">
        <v>4523</v>
      </c>
      <c r="F28" s="19">
        <v>53</v>
      </c>
      <c r="G28" s="19">
        <v>1544</v>
      </c>
      <c r="H28" s="19">
        <v>37</v>
      </c>
      <c r="I28" s="19">
        <v>398</v>
      </c>
      <c r="K28" s="19" t="s">
        <v>78</v>
      </c>
      <c r="L28" s="21" t="s">
        <v>40</v>
      </c>
      <c r="M28" s="19" t="s">
        <v>39</v>
      </c>
      <c r="N28" s="19">
        <v>4592</v>
      </c>
      <c r="O28" s="19">
        <v>9178</v>
      </c>
      <c r="P28" s="19">
        <v>533</v>
      </c>
      <c r="Q28" s="19">
        <v>0</v>
      </c>
    </row>
    <row r="29" spans="1:17" ht="42.75" x14ac:dyDescent="0.45">
      <c r="A29" s="19" t="s">
        <v>78</v>
      </c>
      <c r="B29" s="30" t="s">
        <v>82</v>
      </c>
      <c r="C29" s="19" t="s">
        <v>42</v>
      </c>
      <c r="D29" s="19">
        <v>17203</v>
      </c>
      <c r="E29" s="19">
        <v>10633</v>
      </c>
      <c r="F29" s="19">
        <v>176</v>
      </c>
      <c r="G29" s="19">
        <v>2792</v>
      </c>
      <c r="H29" s="19">
        <v>59</v>
      </c>
      <c r="I29" s="19">
        <v>1399</v>
      </c>
      <c r="K29" s="19" t="s">
        <v>78</v>
      </c>
      <c r="L29" s="30" t="s">
        <v>82</v>
      </c>
      <c r="M29" s="19" t="s">
        <v>42</v>
      </c>
      <c r="N29" s="19">
        <v>10102</v>
      </c>
      <c r="O29" s="19">
        <v>20635</v>
      </c>
      <c r="P29" s="19">
        <v>1525</v>
      </c>
      <c r="Q29" s="19">
        <v>0</v>
      </c>
    </row>
    <row r="30" spans="1:17" ht="14.65" thickBot="1" x14ac:dyDescent="0.5">
      <c r="A30" s="68" t="s">
        <v>83</v>
      </c>
      <c r="B30" s="69"/>
      <c r="C30" s="70"/>
      <c r="D30" s="22">
        <v>58328</v>
      </c>
      <c r="E30" s="22">
        <v>29785</v>
      </c>
      <c r="F30" s="22">
        <v>368</v>
      </c>
      <c r="G30" s="22">
        <v>7618</v>
      </c>
      <c r="H30" s="22">
        <v>169</v>
      </c>
      <c r="I30" s="22">
        <v>6047</v>
      </c>
      <c r="K30" s="68" t="s">
        <v>83</v>
      </c>
      <c r="L30" s="69"/>
      <c r="M30" s="70"/>
      <c r="N30" s="22">
        <v>35192</v>
      </c>
      <c r="O30" s="22">
        <v>62040</v>
      </c>
      <c r="P30" s="22">
        <v>5083</v>
      </c>
      <c r="Q30" s="22">
        <v>0</v>
      </c>
    </row>
    <row r="31" spans="1:17" ht="14.65" thickBot="1" x14ac:dyDescent="0.5">
      <c r="A31" s="82" t="s">
        <v>84</v>
      </c>
      <c r="B31" s="83"/>
      <c r="C31" s="84"/>
      <c r="D31" s="31">
        <v>73152</v>
      </c>
      <c r="E31" s="31">
        <v>41767</v>
      </c>
      <c r="F31" s="31">
        <v>475</v>
      </c>
      <c r="G31" s="31">
        <v>9109</v>
      </c>
      <c r="H31" s="31">
        <v>199</v>
      </c>
      <c r="I31" s="31">
        <v>6324</v>
      </c>
      <c r="K31" s="82" t="s">
        <v>84</v>
      </c>
      <c r="L31" s="83"/>
      <c r="M31" s="84"/>
      <c r="N31" s="31">
        <v>47007</v>
      </c>
      <c r="O31" s="31">
        <v>78373</v>
      </c>
      <c r="P31" s="31">
        <v>5646</v>
      </c>
      <c r="Q31" s="31">
        <v>0</v>
      </c>
    </row>
    <row r="33" spans="1:17" x14ac:dyDescent="0.45">
      <c r="A33" s="102" t="s">
        <v>156</v>
      </c>
      <c r="B33" s="103"/>
      <c r="C33" s="103"/>
      <c r="D33" s="103"/>
      <c r="E33" s="103"/>
      <c r="F33" s="103"/>
      <c r="G33" s="103"/>
      <c r="H33" s="103"/>
      <c r="I33" s="104"/>
      <c r="K33" s="102" t="s">
        <v>157</v>
      </c>
      <c r="L33" s="103"/>
      <c r="M33" s="103"/>
      <c r="N33" s="103"/>
      <c r="O33" s="103"/>
      <c r="P33" s="103"/>
      <c r="Q33" s="103"/>
    </row>
    <row r="34" spans="1:17" x14ac:dyDescent="0.45">
      <c r="A34" s="2" t="s">
        <v>55</v>
      </c>
      <c r="B34" s="18" t="s">
        <v>56</v>
      </c>
      <c r="C34" s="2" t="s">
        <v>57</v>
      </c>
      <c r="D34" s="58" t="s">
        <v>130</v>
      </c>
      <c r="E34" s="58" t="s">
        <v>131</v>
      </c>
      <c r="F34" s="58" t="s">
        <v>132</v>
      </c>
      <c r="G34" s="58" t="s">
        <v>133</v>
      </c>
      <c r="H34" s="58" t="s">
        <v>134</v>
      </c>
      <c r="I34" s="58" t="s">
        <v>135</v>
      </c>
      <c r="K34" s="2" t="s">
        <v>55</v>
      </c>
      <c r="L34" s="18" t="s">
        <v>56</v>
      </c>
      <c r="M34" s="2" t="s">
        <v>57</v>
      </c>
      <c r="N34" s="58" t="s">
        <v>140</v>
      </c>
      <c r="O34" s="58" t="s">
        <v>141</v>
      </c>
      <c r="P34" s="58" t="s">
        <v>135</v>
      </c>
      <c r="Q34" s="58" t="s">
        <v>142</v>
      </c>
    </row>
    <row r="35" spans="1:17" x14ac:dyDescent="0.45">
      <c r="A35" s="19" t="s">
        <v>71</v>
      </c>
      <c r="B35" s="21" t="s">
        <v>72</v>
      </c>
      <c r="C35" s="19" t="s">
        <v>73</v>
      </c>
      <c r="D35" s="19">
        <v>44</v>
      </c>
      <c r="E35" s="19">
        <v>55</v>
      </c>
      <c r="F35" s="19">
        <v>0</v>
      </c>
      <c r="G35" s="19">
        <v>3</v>
      </c>
      <c r="H35" s="19">
        <v>0</v>
      </c>
      <c r="I35" s="19">
        <v>0</v>
      </c>
      <c r="K35" s="19" t="s">
        <v>71</v>
      </c>
      <c r="L35" s="21" t="s">
        <v>72</v>
      </c>
      <c r="M35" s="19" t="s">
        <v>73</v>
      </c>
      <c r="N35" s="19">
        <v>34</v>
      </c>
      <c r="O35" s="19">
        <v>67</v>
      </c>
      <c r="P35" s="19">
        <v>1</v>
      </c>
      <c r="Q35" s="19">
        <v>0</v>
      </c>
    </row>
    <row r="36" spans="1:17" x14ac:dyDescent="0.45">
      <c r="A36" s="19" t="s">
        <v>71</v>
      </c>
      <c r="B36" s="21" t="s">
        <v>74</v>
      </c>
      <c r="C36" s="19" t="s">
        <v>12</v>
      </c>
      <c r="D36" s="19">
        <v>270</v>
      </c>
      <c r="E36" s="19">
        <v>176</v>
      </c>
      <c r="F36" s="19">
        <v>0</v>
      </c>
      <c r="G36" s="19">
        <v>11</v>
      </c>
      <c r="H36" s="19">
        <v>0</v>
      </c>
      <c r="I36" s="19">
        <v>13</v>
      </c>
      <c r="K36" s="19" t="s">
        <v>71</v>
      </c>
      <c r="L36" s="21" t="s">
        <v>74</v>
      </c>
      <c r="M36" s="19" t="s">
        <v>12</v>
      </c>
      <c r="N36" s="19">
        <v>196</v>
      </c>
      <c r="O36" s="19">
        <v>264</v>
      </c>
      <c r="P36" s="19">
        <v>10</v>
      </c>
      <c r="Q36" s="19">
        <v>0</v>
      </c>
    </row>
    <row r="37" spans="1:17" x14ac:dyDescent="0.45">
      <c r="A37" s="19" t="s">
        <v>71</v>
      </c>
      <c r="B37" s="21">
        <v>120</v>
      </c>
      <c r="C37" s="19" t="s">
        <v>19</v>
      </c>
      <c r="D37" s="19">
        <v>1144</v>
      </c>
      <c r="E37" s="19">
        <v>621</v>
      </c>
      <c r="F37" s="19">
        <v>19</v>
      </c>
      <c r="G37" s="19">
        <v>252</v>
      </c>
      <c r="H37" s="19">
        <v>1</v>
      </c>
      <c r="I37" s="19">
        <v>18</v>
      </c>
      <c r="K37" s="19" t="s">
        <v>71</v>
      </c>
      <c r="L37" s="21">
        <v>120</v>
      </c>
      <c r="M37" s="19" t="s">
        <v>19</v>
      </c>
      <c r="N37" s="19">
        <v>959</v>
      </c>
      <c r="O37" s="19">
        <v>1065</v>
      </c>
      <c r="P37" s="19">
        <v>31</v>
      </c>
      <c r="Q37" s="19">
        <v>0</v>
      </c>
    </row>
    <row r="38" spans="1:17" x14ac:dyDescent="0.45">
      <c r="A38" s="19" t="s">
        <v>71</v>
      </c>
      <c r="B38" s="21" t="s">
        <v>21</v>
      </c>
      <c r="C38" s="19" t="s">
        <v>20</v>
      </c>
      <c r="D38" s="19">
        <v>2113</v>
      </c>
      <c r="E38" s="19">
        <v>2295</v>
      </c>
      <c r="F38" s="19">
        <v>8</v>
      </c>
      <c r="G38" s="19">
        <v>151</v>
      </c>
      <c r="H38" s="19">
        <v>1</v>
      </c>
      <c r="I38" s="19">
        <v>43</v>
      </c>
      <c r="K38" s="19" t="s">
        <v>71</v>
      </c>
      <c r="L38" s="21" t="s">
        <v>21</v>
      </c>
      <c r="M38" s="19" t="s">
        <v>20</v>
      </c>
      <c r="N38" s="19">
        <v>1705</v>
      </c>
      <c r="O38" s="19">
        <v>2837</v>
      </c>
      <c r="P38" s="19">
        <v>69</v>
      </c>
      <c r="Q38" s="19">
        <v>0</v>
      </c>
    </row>
    <row r="39" spans="1:17" x14ac:dyDescent="0.45">
      <c r="A39" s="19" t="s">
        <v>71</v>
      </c>
      <c r="B39" s="21" t="s">
        <v>23</v>
      </c>
      <c r="C39" s="19" t="s">
        <v>22</v>
      </c>
      <c r="D39" s="19">
        <v>44</v>
      </c>
      <c r="E39" s="19">
        <v>40</v>
      </c>
      <c r="F39" s="19">
        <v>3</v>
      </c>
      <c r="G39" s="19">
        <v>1</v>
      </c>
      <c r="H39" s="19">
        <v>0</v>
      </c>
      <c r="I39" s="19">
        <v>1</v>
      </c>
      <c r="K39" s="19" t="s">
        <v>71</v>
      </c>
      <c r="L39" s="21" t="s">
        <v>23</v>
      </c>
      <c r="M39" s="19" t="s">
        <v>22</v>
      </c>
      <c r="N39" s="19">
        <v>34</v>
      </c>
      <c r="O39" s="19">
        <v>53</v>
      </c>
      <c r="P39" s="19">
        <v>2</v>
      </c>
      <c r="Q39" s="19">
        <v>0</v>
      </c>
    </row>
    <row r="40" spans="1:17" x14ac:dyDescent="0.45">
      <c r="A40" s="19" t="s">
        <v>71</v>
      </c>
      <c r="B40" s="21" t="s">
        <v>76</v>
      </c>
      <c r="C40" s="19" t="s">
        <v>25</v>
      </c>
      <c r="D40" s="19">
        <v>10</v>
      </c>
      <c r="E40" s="19">
        <v>7</v>
      </c>
      <c r="F40" s="19">
        <v>0</v>
      </c>
      <c r="G40" s="19">
        <v>2</v>
      </c>
      <c r="H40" s="19">
        <v>0</v>
      </c>
      <c r="I40" s="19">
        <v>0</v>
      </c>
      <c r="K40" s="19" t="s">
        <v>71</v>
      </c>
      <c r="L40" s="21" t="s">
        <v>76</v>
      </c>
      <c r="M40" s="19" t="s">
        <v>25</v>
      </c>
      <c r="N40" s="19">
        <v>6</v>
      </c>
      <c r="O40" s="19">
        <v>12</v>
      </c>
      <c r="P40" s="19">
        <v>1</v>
      </c>
      <c r="Q40" s="19">
        <v>0</v>
      </c>
    </row>
    <row r="41" spans="1:17" ht="14.65" thickBot="1" x14ac:dyDescent="0.5">
      <c r="A41" s="74" t="s">
        <v>77</v>
      </c>
      <c r="B41" s="75"/>
      <c r="C41" s="76"/>
      <c r="D41" s="22">
        <v>3625</v>
      </c>
      <c r="E41" s="22">
        <v>3194</v>
      </c>
      <c r="F41" s="22">
        <v>30</v>
      </c>
      <c r="G41" s="22">
        <v>420</v>
      </c>
      <c r="H41" s="22">
        <v>2</v>
      </c>
      <c r="I41" s="22">
        <v>75</v>
      </c>
      <c r="K41" s="74" t="s">
        <v>77</v>
      </c>
      <c r="L41" s="75"/>
      <c r="M41" s="76"/>
      <c r="N41" s="22">
        <v>2934</v>
      </c>
      <c r="O41" s="22">
        <v>4298</v>
      </c>
      <c r="P41" s="22">
        <v>114</v>
      </c>
      <c r="Q41" s="22">
        <v>0</v>
      </c>
    </row>
    <row r="42" spans="1:17" x14ac:dyDescent="0.45">
      <c r="A42" s="28" t="s">
        <v>78</v>
      </c>
      <c r="B42" s="29" t="s">
        <v>32</v>
      </c>
      <c r="C42" s="28" t="s">
        <v>79</v>
      </c>
      <c r="D42" s="28">
        <v>2681</v>
      </c>
      <c r="E42" s="28">
        <v>1220</v>
      </c>
      <c r="F42" s="28">
        <v>2</v>
      </c>
      <c r="G42" s="28">
        <v>141</v>
      </c>
      <c r="H42" s="28">
        <v>0</v>
      </c>
      <c r="I42" s="28">
        <v>268</v>
      </c>
      <c r="K42" s="28" t="s">
        <v>78</v>
      </c>
      <c r="L42" s="29" t="s">
        <v>32</v>
      </c>
      <c r="M42" s="28" t="s">
        <v>79</v>
      </c>
      <c r="N42" s="28">
        <v>1831</v>
      </c>
      <c r="O42" s="28">
        <v>2307</v>
      </c>
      <c r="P42" s="28">
        <v>174</v>
      </c>
      <c r="Q42" s="28">
        <v>0</v>
      </c>
    </row>
    <row r="43" spans="1:17" x14ac:dyDescent="0.45">
      <c r="A43" s="19" t="s">
        <v>78</v>
      </c>
      <c r="B43" s="21" t="s">
        <v>80</v>
      </c>
      <c r="C43" s="19" t="s">
        <v>81</v>
      </c>
      <c r="D43" s="19">
        <v>6849</v>
      </c>
      <c r="E43" s="19">
        <v>2968</v>
      </c>
      <c r="F43" s="19">
        <v>36</v>
      </c>
      <c r="G43" s="19">
        <v>946</v>
      </c>
      <c r="H43" s="19">
        <v>5</v>
      </c>
      <c r="I43" s="19">
        <v>827</v>
      </c>
      <c r="K43" s="19" t="s">
        <v>78</v>
      </c>
      <c r="L43" s="21" t="s">
        <v>80</v>
      </c>
      <c r="M43" s="19" t="s">
        <v>81</v>
      </c>
      <c r="N43" s="19">
        <v>3797</v>
      </c>
      <c r="O43" s="19">
        <v>7182</v>
      </c>
      <c r="P43" s="19">
        <v>652</v>
      </c>
      <c r="Q43" s="19">
        <v>0</v>
      </c>
    </row>
    <row r="44" spans="1:17" x14ac:dyDescent="0.45">
      <c r="A44" s="19" t="s">
        <v>78</v>
      </c>
      <c r="B44" s="21" t="s">
        <v>40</v>
      </c>
      <c r="C44" s="19" t="s">
        <v>39</v>
      </c>
      <c r="D44" s="19">
        <v>2064</v>
      </c>
      <c r="E44" s="19">
        <v>1191</v>
      </c>
      <c r="F44" s="19">
        <v>8</v>
      </c>
      <c r="G44" s="19">
        <v>420</v>
      </c>
      <c r="H44" s="19">
        <v>2</v>
      </c>
      <c r="I44" s="19">
        <v>66</v>
      </c>
      <c r="K44" s="19" t="s">
        <v>78</v>
      </c>
      <c r="L44" s="21" t="s">
        <v>40</v>
      </c>
      <c r="M44" s="19" t="s">
        <v>39</v>
      </c>
      <c r="N44" s="19">
        <v>1248</v>
      </c>
      <c r="O44" s="19">
        <v>2400</v>
      </c>
      <c r="P44" s="19">
        <v>103</v>
      </c>
      <c r="Q44" s="19">
        <v>0</v>
      </c>
    </row>
    <row r="45" spans="1:17" ht="42.75" x14ac:dyDescent="0.45">
      <c r="A45" s="19" t="s">
        <v>78</v>
      </c>
      <c r="B45" s="30" t="s">
        <v>82</v>
      </c>
      <c r="C45" s="19" t="s">
        <v>42</v>
      </c>
      <c r="D45" s="19">
        <v>4976</v>
      </c>
      <c r="E45" s="19">
        <v>2964</v>
      </c>
      <c r="F45" s="19">
        <v>34</v>
      </c>
      <c r="G45" s="19">
        <v>750</v>
      </c>
      <c r="H45" s="19">
        <v>8</v>
      </c>
      <c r="I45" s="19">
        <v>343</v>
      </c>
      <c r="K45" s="19" t="s">
        <v>78</v>
      </c>
      <c r="L45" s="30" t="s">
        <v>82</v>
      </c>
      <c r="M45" s="19" t="s">
        <v>42</v>
      </c>
      <c r="N45" s="19">
        <v>2997</v>
      </c>
      <c r="O45" s="19">
        <v>5680</v>
      </c>
      <c r="P45" s="19">
        <v>398</v>
      </c>
      <c r="Q45" s="19">
        <v>0</v>
      </c>
    </row>
    <row r="46" spans="1:17" ht="14.65" thickBot="1" x14ac:dyDescent="0.5">
      <c r="A46" s="68" t="s">
        <v>83</v>
      </c>
      <c r="B46" s="69"/>
      <c r="C46" s="70"/>
      <c r="D46" s="22">
        <v>16570</v>
      </c>
      <c r="E46" s="22">
        <v>8343</v>
      </c>
      <c r="F46" s="22">
        <v>80</v>
      </c>
      <c r="G46" s="22">
        <v>2257</v>
      </c>
      <c r="H46" s="22">
        <v>15</v>
      </c>
      <c r="I46" s="22">
        <v>1504</v>
      </c>
      <c r="K46" s="68" t="s">
        <v>83</v>
      </c>
      <c r="L46" s="69"/>
      <c r="M46" s="70"/>
      <c r="N46" s="22">
        <v>9873</v>
      </c>
      <c r="O46" s="22">
        <v>17569</v>
      </c>
      <c r="P46" s="22">
        <v>1327</v>
      </c>
      <c r="Q46" s="22">
        <v>0</v>
      </c>
    </row>
    <row r="47" spans="1:17" ht="14.65" thickBot="1" x14ac:dyDescent="0.5">
      <c r="A47" s="82" t="s">
        <v>84</v>
      </c>
      <c r="B47" s="83"/>
      <c r="C47" s="84"/>
      <c r="D47" s="31">
        <v>20195</v>
      </c>
      <c r="E47" s="31">
        <v>11537</v>
      </c>
      <c r="F47" s="31">
        <v>110</v>
      </c>
      <c r="G47" s="31">
        <v>2677</v>
      </c>
      <c r="H47" s="31">
        <v>17</v>
      </c>
      <c r="I47" s="31">
        <v>1579</v>
      </c>
      <c r="K47" s="82" t="s">
        <v>84</v>
      </c>
      <c r="L47" s="83"/>
      <c r="M47" s="84"/>
      <c r="N47" s="31">
        <v>12807</v>
      </c>
      <c r="O47" s="31">
        <v>21867</v>
      </c>
      <c r="P47" s="31">
        <v>1441</v>
      </c>
      <c r="Q47" s="31">
        <v>0</v>
      </c>
    </row>
    <row r="49" spans="1:1" x14ac:dyDescent="0.45">
      <c r="A49" t="s">
        <v>98</v>
      </c>
    </row>
    <row r="50" spans="1:1" x14ac:dyDescent="0.45">
      <c r="A50" s="32" t="s">
        <v>99</v>
      </c>
    </row>
    <row r="51" spans="1:1" x14ac:dyDescent="0.45">
      <c r="A51" t="s">
        <v>100</v>
      </c>
    </row>
    <row r="52" spans="1:1" x14ac:dyDescent="0.45">
      <c r="A52" t="s">
        <v>148</v>
      </c>
    </row>
    <row r="53" spans="1:1" x14ac:dyDescent="0.45">
      <c r="A53" t="s">
        <v>147</v>
      </c>
    </row>
  </sheetData>
  <sheetProtection algorithmName="SHA-512" hashValue="HvvDI7hxx9CCbQW9jS7R8Als+cWXCax2w0flrh+h6UmA1GynkQ5PyYrAb+wby2PBGtsx//N030Dxo+U4TtANXA==" saltValue="9yrjx83bCQHYG5VDV4RQHw==" spinCount="100000" sheet="1" objects="1" scenarios="1" formatCells="0" formatColumns="0" formatRows="0"/>
  <mergeCells count="24">
    <mergeCell ref="K46:M46"/>
    <mergeCell ref="K47:M47"/>
    <mergeCell ref="K25:M25"/>
    <mergeCell ref="K30:M30"/>
    <mergeCell ref="K31:M31"/>
    <mergeCell ref="K33:Q33"/>
    <mergeCell ref="K41:M41"/>
    <mergeCell ref="K1:Q1"/>
    <mergeCell ref="K9:M9"/>
    <mergeCell ref="K14:M14"/>
    <mergeCell ref="K15:M15"/>
    <mergeCell ref="K17:Q17"/>
    <mergeCell ref="A47:C47"/>
    <mergeCell ref="A1:I1"/>
    <mergeCell ref="A9:C9"/>
    <mergeCell ref="A14:C14"/>
    <mergeCell ref="A15:C15"/>
    <mergeCell ref="A17:I17"/>
    <mergeCell ref="A25:C25"/>
    <mergeCell ref="A30:C30"/>
    <mergeCell ref="A31:C31"/>
    <mergeCell ref="A33:I33"/>
    <mergeCell ref="A41:C41"/>
    <mergeCell ref="A46:C46"/>
  </mergeCells>
  <hyperlinks>
    <hyperlink ref="A50" r:id="rId1" xr:uid="{CE2D4028-C4C3-48E6-BD16-141299DCC5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NIBRS Code Definitions</vt:lpstr>
      <vt:lpstr>HPD NIBRS Report Agg</vt:lpstr>
      <vt:lpstr>TXDPS NIBRS Weapons Agg</vt:lpstr>
      <vt:lpstr>TXDPS NIBRS Victim Ages Agg</vt:lpstr>
      <vt:lpstr>TXDPS NIBRS Offender Ages Agg</vt:lpstr>
      <vt:lpstr>TXDPS NIBRS Off Race Ethni Agg</vt:lpstr>
      <vt:lpstr>TXDPS NIBRS Vict Race Ethni Agg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Burnes</dc:creator>
  <cp:keywords/>
  <dc:description/>
  <cp:lastModifiedBy>Ryan  Barnes</cp:lastModifiedBy>
  <cp:revision/>
  <dcterms:created xsi:type="dcterms:W3CDTF">2015-06-05T18:17:20Z</dcterms:created>
  <dcterms:modified xsi:type="dcterms:W3CDTF">2025-06-05T19:45:58Z</dcterms:modified>
  <cp:category/>
  <cp:contentStatus/>
</cp:coreProperties>
</file>